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630" activeTab="0"/>
  </bookViews>
  <sheets>
    <sheet name="C1-Sum" sheetId="1" r:id="rId1"/>
    <sheet name="C2-FinPerf SC" sheetId="2" r:id="rId2"/>
    <sheet name="C2C" sheetId="3" r:id="rId3"/>
    <sheet name="C4-FinPerf RE" sheetId="4" r:id="rId4"/>
    <sheet name="C5-Capex" sheetId="5" r:id="rId5"/>
    <sheet name="C6-FinPos" sheetId="6" r:id="rId6"/>
    <sheet name="C7-CFlow" sheetId="7" r:id="rId7"/>
    <sheet name="C9-Asset" sheetId="8" r:id="rId8"/>
    <sheet name="SC13a" sheetId="9" r:id="rId9"/>
    <sheet name="SC13b" sheetId="10" r:id="rId10"/>
    <sheet name="SC13c" sheetId="11" r:id="rId11"/>
    <sheet name="SC13d" sheetId="12" r:id="rId12"/>
    <sheet name="SC13e" sheetId="13" r:id="rId13"/>
  </sheets>
  <definedNames>
    <definedName name="_xlnm.Print_Area" localSheetId="0">'C1-Sum'!$A$1:$Z$66</definedName>
    <definedName name="_xlnm.Print_Area" localSheetId="2">'C2C'!$A$1:$AA$252</definedName>
    <definedName name="_xlnm.Print_Area" localSheetId="1">'C2-FinPerf SC'!$A$1:$AA$55</definedName>
    <definedName name="_xlnm.Print_Area" localSheetId="3">'C4-FinPerf RE'!$A$1:$AA$57</definedName>
    <definedName name="_xlnm.Print_Area" localSheetId="4">'C5-Capex'!$A$1:$AA$45</definedName>
    <definedName name="_xlnm.Print_Area" localSheetId="5">'C6-FinPos'!$A$1:$AA$54</definedName>
    <definedName name="_xlnm.Print_Area" localSheetId="6">'C7-CFlow'!$A$1:$AA$43</definedName>
    <definedName name="_xlnm.Print_Area" localSheetId="7">'C9-Asset'!$A$1:$AA$180</definedName>
    <definedName name="_xlnm.Print_Area" localSheetId="8">'SC13a'!$A$1:$AA$170</definedName>
    <definedName name="_xlnm.Print_Area" localSheetId="9">'SC13b'!$A$1:$AA$170</definedName>
    <definedName name="_xlnm.Print_Area" localSheetId="10">'SC13c'!$A$1:$AA$170</definedName>
    <definedName name="_xlnm.Print_Area" localSheetId="11">'SC13d'!$A$1:$AA$170</definedName>
    <definedName name="_xlnm.Print_Area" localSheetId="12">'SC13e'!$A$1:$AA$170</definedName>
  </definedNames>
  <calcPr fullCalcOnLoad="1"/>
</workbook>
</file>

<file path=xl/sharedStrings.xml><?xml version="1.0" encoding="utf-8"?>
<sst xmlns="http://schemas.openxmlformats.org/spreadsheetml/2006/main" count="1889" uniqueCount="481">
  <si>
    <t>North West: Ratlou(NW381) - Table C1 Quarterly Budget Summary for 1st Quarter ended 30 September 2019 (Figures Finalised as at 2019/11/08)</t>
  </si>
  <si>
    <t>Description</t>
  </si>
  <si>
    <t>2018/19</t>
  </si>
  <si>
    <t>2019/20</t>
  </si>
  <si>
    <t>Budget year 2019/20</t>
  </si>
  <si>
    <t>R thousands</t>
  </si>
  <si>
    <t>Audited Outcome</t>
  </si>
  <si>
    <t>Original Budget</t>
  </si>
  <si>
    <t>Adjusted Budget</t>
  </si>
  <si>
    <t>M01 July Actual</t>
  </si>
  <si>
    <t>M02 Aug Actual</t>
  </si>
  <si>
    <t>M03 Sept Actual</t>
  </si>
  <si>
    <t>Q1 Sept Actual</t>
  </si>
  <si>
    <t>M04 Oct Actual</t>
  </si>
  <si>
    <t>M05 Nov Actual</t>
  </si>
  <si>
    <t>M06 Dec Actual</t>
  </si>
  <si>
    <t>Q2 Dec Actual</t>
  </si>
  <si>
    <t>M07 Jan Actual</t>
  </si>
  <si>
    <t>M08 Feb Actual</t>
  </si>
  <si>
    <t>M09 Mar Actual</t>
  </si>
  <si>
    <t>Q3 Mar Actual</t>
  </si>
  <si>
    <t>M10 Apr Actual</t>
  </si>
  <si>
    <t>M11 May Actual</t>
  </si>
  <si>
    <t>M12 June Actual</t>
  </si>
  <si>
    <t>Q4 June Actual</t>
  </si>
  <si>
    <t>YTD Actual</t>
  </si>
  <si>
    <t>YTD Budget</t>
  </si>
  <si>
    <t>YTD Variance</t>
  </si>
  <si>
    <t>YTD variance %</t>
  </si>
  <si>
    <t>Full Year Forecast</t>
  </si>
  <si>
    <t>Financial Performance</t>
  </si>
  <si>
    <t>Property rates</t>
  </si>
  <si>
    <t>Service charges</t>
  </si>
  <si>
    <t>Investment revenue</t>
  </si>
  <si>
    <t>Transfers and subsidies</t>
  </si>
  <si>
    <t>Other own revenue</t>
  </si>
  <si>
    <t>Employee costs</t>
  </si>
  <si>
    <t>Remuneration of councillors</t>
  </si>
  <si>
    <t>Depreciation and asset impairment</t>
  </si>
  <si>
    <t>Finance charges</t>
  </si>
  <si>
    <t>Materials and bulk purchases</t>
  </si>
  <si>
    <t>Other expenditure</t>
  </si>
  <si>
    <t>Total Expenditure</t>
  </si>
  <si>
    <t>Surplus/(Deficit)</t>
  </si>
  <si>
    <t>Transfers and subsidies - capital (monetary allocations) (National / Provincial and District)</t>
  </si>
  <si>
    <t>Surplus/(Deficit) after capital transfers and contributions</t>
  </si>
  <si>
    <t>Share of surplus/ (deficit) of associate</t>
  </si>
  <si>
    <t>Surplus/(Deficit) for the year</t>
  </si>
  <si>
    <t>Capital expenditure</t>
  </si>
  <si>
    <t>Transfers recognised - capital</t>
  </si>
  <si>
    <t>Borrowing</t>
  </si>
  <si>
    <t>Internally generated funds</t>
  </si>
  <si>
    <t>Total sources of capital funds</t>
  </si>
  <si>
    <t>Financial position</t>
  </si>
  <si>
    <t>Total current assets</t>
  </si>
  <si>
    <t>Total non current assets</t>
  </si>
  <si>
    <t>Total current liabilities</t>
  </si>
  <si>
    <t>Total non current liabilities</t>
  </si>
  <si>
    <t>Community wealth/Equity</t>
  </si>
  <si>
    <t>Cash flows</t>
  </si>
  <si>
    <t>Net cash from (used) operating</t>
  </si>
  <si>
    <t>Net cash from (used) investing</t>
  </si>
  <si>
    <t>Net cash from (used) financing</t>
  </si>
  <si>
    <t>Cash/cash equivalents at the year end</t>
  </si>
  <si>
    <t>Q1</t>
  </si>
  <si>
    <t>Debtors Age Analysis</t>
  </si>
  <si>
    <t>Creditors Age Analysis</t>
  </si>
  <si>
    <t>Total Creditors</t>
  </si>
  <si>
    <t>Collection Rate</t>
  </si>
  <si>
    <t>Service charges - electricity revenue</t>
  </si>
  <si>
    <t>Service charges - water revenue</t>
  </si>
  <si>
    <t>Service charges - sanitation revenue</t>
  </si>
  <si>
    <t>Service charges - refuse revenue</t>
  </si>
  <si>
    <t>Interest earned - outstanding debtors</t>
  </si>
  <si>
    <t>Financial Performance (Billing)</t>
  </si>
  <si>
    <t>Cash Flow (Receipts)</t>
  </si>
  <si>
    <t>North West: Ratlou(NW381) - Table C2 Quarterly Budgeted Financial Performance by Functional Classification for 1st Quarter ended 30 September 2019 (Figures Finalised as at 2019/11/08)</t>
  </si>
  <si>
    <t>Revenue - Functional</t>
  </si>
  <si>
    <t>Municipal governance and administration</t>
  </si>
  <si>
    <t>Executive and council</t>
  </si>
  <si>
    <t>Finance and administration</t>
  </si>
  <si>
    <t>Internal audit</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</si>
  <si>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</si>
  <si>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</si>
  <si>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</si>
  <si>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</si>
  <si>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</si>
  <si>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</si>
  <si>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</si>
  <si>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</si>
  <si>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</si>
  <si>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</si>
  <si>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</si>
  <si>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Energy sources</t>
  </si>
  <si>
    <t>Water management</t>
  </si>
  <si>
    <t>Waste water management</t>
  </si>
  <si>
    <t>Waste management</t>
  </si>
  <si>
    <t>Other</t>
  </si>
  <si>
    <t>4</t>
  </si>
  <si>
    <t>Total Revenue - Functional</t>
  </si>
  <si>
    <t>2</t>
  </si>
  <si>
    <t>Expenditure - Functional</t>
  </si>
  <si>
    <t>Total Expenditure - Functional</t>
  </si>
  <si>
    <t>3</t>
  </si>
  <si>
    <t>North West: Ratlou(NW381) - Table C2C Quarterly Budgeted Financial Performance by Functional Classification for 1st Quarter ended 30 September 2019 (Figures Finalised as at 2019/11/08)</t>
  </si>
  <si>
    <t>Mayor and Council</t>
  </si>
  <si>
    <t>Municipal Manager, Town Secretary and Chief Executive</t>
  </si>
  <si>
    <t>Administrative and Corporate Support</t>
  </si>
  <si>
    <t>Asset Management</t>
  </si>
  <si>
    <t>Finance</t>
  </si>
  <si>
    <t>Fleet Management</t>
  </si>
  <si>
    <t>Human Resources</t>
  </si>
  <si>
    <t>Information Technology</t>
  </si>
  <si>
    <t>Legal Services</t>
  </si>
  <si>
    <t>Marketing, Customer Relations, Publicity and Media Co-ordination</t>
  </si>
  <si>
    <t>Property Services</t>
  </si>
  <si>
    <t>Risk Management</t>
  </si>
  <si>
    <t>Security Services</t>
  </si>
  <si>
    <t>Supply Chain Management</t>
  </si>
  <si>
    <t>Valuation Service</t>
  </si>
  <si>
    <t>Governance Function</t>
  </si>
  <si>
    <t>Aged Care</t>
  </si>
  <si>
    <t>Agricultural</t>
  </si>
  <si>
    <t>Animal Care and Diseases</t>
  </si>
  <si>
    <t>Cemeteries, Funeral Parlours and Crematoriums</t>
  </si>
  <si>
    <t>Child Care Facilities</t>
  </si>
  <si>
    <t>Community Halls and Facilities</t>
  </si>
  <si>
    <t>Consumer Protection</t>
  </si>
  <si>
    <t>Cultural Matters</t>
  </si>
  <si>
    <t>Disaster Management</t>
  </si>
  <si>
    <t>Education</t>
  </si>
  <si>
    <t>Indigenous and Customary Law</t>
  </si>
  <si>
    <t>Industrial Promotion</t>
  </si>
  <si>
    <t>Language Policy</t>
  </si>
  <si>
    <t>Libraries and Archives</t>
  </si>
  <si>
    <t>Literacy Programmes</t>
  </si>
  <si>
    <t>Media Services</t>
  </si>
  <si>
    <t>Museums and Art Galleries</t>
  </si>
  <si>
    <t>Population Development</t>
  </si>
  <si>
    <t>Provincial Cultural Matters</t>
  </si>
  <si>
    <t>Theatres</t>
  </si>
  <si>
    <t>Zoo's</t>
  </si>
  <si>
    <t>Beaches and Jetties</t>
  </si>
  <si>
    <t>Casinos, Racing, Gambling, Wagering</t>
  </si>
  <si>
    <t>Community Parks (including Nurseries)</t>
  </si>
  <si>
    <t>Recreational Facilities</t>
  </si>
  <si>
    <t>Sports Grounds and Stadiums</t>
  </si>
  <si>
    <t>Civil Defence</t>
  </si>
  <si>
    <t>Cleansing</t>
  </si>
  <si>
    <t>Control of Public Nuisances</t>
  </si>
  <si>
    <t>Fencing and Fences</t>
  </si>
  <si>
    <t>Fire Fighting and Protection</t>
  </si>
  <si>
    <t>Licensing and Control of Animals</t>
  </si>
  <si>
    <t>Police Forces, Traffic and Street Parking Control</t>
  </si>
  <si>
    <t>Pounds</t>
  </si>
  <si>
    <t>Informal Settlements</t>
  </si>
  <si>
    <t>Ambulance</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</si>
  <si>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</si>
  <si>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</si>
  <si>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</si>
  <si>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</si>
  <si>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</si>
  <si>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</si>
  <si>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</si>
  <si>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</si>
  <si>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</si>
  <si>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</si>
  <si>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</si>
  <si>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</si>
  <si>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</si>
  <si>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</si>
  <si>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</si>
  <si>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</si>
  <si>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Public Transport</t>
  </si>
  <si>
    <t>Road and Traffic Regulation</t>
  </si>
  <si>
    <t>Roads</t>
  </si>
  <si>
    <t>Taxi Ranks</t>
  </si>
  <si>
    <t>Biodiversity and Landscape</t>
  </si>
  <si>
    <t>Coastal Protection</t>
  </si>
  <si>
    <t>Indigenous Forests</t>
  </si>
  <si>
    <t>Nature Conservation</t>
  </si>
  <si>
    <t>Pollution Control</t>
  </si>
  <si>
    <t>Soil Conservation</t>
  </si>
  <si>
    <t>Electricity</t>
  </si>
  <si>
    <t>Street Lighting and Signal Systems</t>
  </si>
  <si>
    <t>Nonelectric Energy</t>
  </si>
  <si>
    <t>Water Treatment</t>
  </si>
  <si>
    <t>Water Distribution</t>
  </si>
  <si>
    <t>Water Storage</t>
  </si>
  <si>
    <t>Public Toilets</t>
  </si>
  <si>
    <t>Sewerage</t>
  </si>
  <si>
    <t>Storm Water Management</t>
  </si>
  <si>
    <t>Waste Water Treatment</t>
  </si>
  <si>
    <t>Recycling</t>
  </si>
  <si>
    <t>Solid Waste Disposal (Landfill Sites)</t>
  </si>
  <si>
    <t>Solid Waste Removal</t>
  </si>
  <si>
    <t>Street Cleaning</t>
  </si>
  <si>
    <t>Abattoirs</t>
  </si>
  <si>
    <t>Air Transport</t>
  </si>
  <si>
    <t>Forestry</t>
  </si>
  <si>
    <t>Licensing and Regulation</t>
  </si>
  <si>
    <t>Markets</t>
  </si>
  <si>
    <t>Tourism</t>
  </si>
  <si>
    <t>North West: Ratlou(NW381) - Table C4 Quarterly Budgeted Financial Performance ( All ) for 1st Quarter ended 30 September 2019 (Figures Finalised as at 2019/11/08)</t>
  </si>
  <si>
    <t>Revenue By Source</t>
  </si>
  <si>
    <t>Rental of facilities and equipment</t>
  </si>
  <si>
    <t>Interest earned - external investments</t>
  </si>
  <si>
    <t>Dividends received</t>
  </si>
  <si>
    <t>Fines, penalties and forfeits</t>
  </si>
  <si>
    <t>Licences and permits</t>
  </si>
  <si>
    <t>Agency services</t>
  </si>
  <si>
    <t>Other revenue</t>
  </si>
  <si>
    <t>Gains on disposal of PPE</t>
  </si>
  <si>
    <t>Total Revenue (excluding capital transfers and contributions)</t>
  </si>
  <si>
    <t>Expenditure By Type</t>
  </si>
  <si>
    <t>Employee related costs</t>
  </si>
  <si>
    <t>Debt impairment</t>
  </si>
  <si>
    <t>Bulk purchases</t>
  </si>
  <si>
    <t>Other materials</t>
  </si>
  <si>
    <t>Contracted services</t>
  </si>
  <si>
    <t>Loss on disposal of PPE</t>
  </si>
  <si>
    <t>Transfers and subsidies - capital (monetary allocations) (Nat / Prov Departm Agencies, Households, Non-profit Institutions, Private Enterprises, Public Corporatons, Higher Educ Institutions)</t>
  </si>
  <si>
    <t>Transfers and subsidies - capital (in-kind - all)</t>
  </si>
  <si>
    <t>Taxation</t>
  </si>
  <si>
    <t>Surplus/(Deficit) after taxation</t>
  </si>
  <si>
    <t>Attributable to minorities</t>
  </si>
  <si>
    <t>Surplus/(Deficit) attributable to municipality</t>
  </si>
  <si>
    <t>North West: Ratlou(NW381) - Table C5 Quarterly Budgeted Capital Expenditure by Functional Classification and Funding for 1st Quarter ended 30 September 2019 (Figures Finalised as at 2019/11/08)</t>
  </si>
  <si>
    <t>Capital Expenditure - Functional</t>
  </si>
  <si>
    <t>Total Capital Expenditure - Functional</t>
  </si>
  <si>
    <t>Funded by</t>
  </si>
  <si>
    <t>National Government</t>
  </si>
  <si>
    <t>Provincial Government</t>
  </si>
  <si>
    <t>District Municipality</t>
  </si>
  <si>
    <t>Other transfers and grants</t>
  </si>
  <si>
    <t>6</t>
  </si>
  <si>
    <t>Total Capital Funding</t>
  </si>
  <si>
    <t>North West: Ratlou(NW381) - Table C6 Quarterly Budget Statement - Financial Position ( All ) for 1st Quarter ended 30 September 2019 (Figures Finalised as at 2019/11/08)</t>
  </si>
  <si>
    <t>1</t>
  </si>
  <si>
    <t>ASSETS</t>
  </si>
  <si>
    <t>Current assets</t>
  </si>
  <si>
    <t>Cash</t>
  </si>
  <si>
    <t>Call deposits and investments</t>
  </si>
  <si>
    <t>Consumer debtors</t>
  </si>
  <si>
    <t>Other debtors</t>
  </si>
  <si>
    <t>Current portion of long-term receivables</t>
  </si>
  <si>
    <t>Inventory</t>
  </si>
  <si>
    <t>Non current assets</t>
  </si>
  <si>
    <t>Long-term receivables</t>
  </si>
  <si>
    <t>Investments</t>
  </si>
  <si>
    <t>Investment property</t>
  </si>
  <si>
    <t>Investment in Associate</t>
  </si>
  <si>
    <t>Property, plant and equipment</t>
  </si>
  <si>
    <t>Biological</t>
  </si>
  <si>
    <t>Intangible</t>
  </si>
  <si>
    <t>Other non-current assets</t>
  </si>
  <si>
    <t>TOTAL ASSETS</t>
  </si>
  <si>
    <t>LIABILITIES</t>
  </si>
  <si>
    <t>Current liabilities</t>
  </si>
  <si>
    <t>Bank overdraft</t>
  </si>
  <si>
    <t>Consumer deposits</t>
  </si>
  <si>
    <t>Trade and other payables</t>
  </si>
  <si>
    <t>Provisions</t>
  </si>
  <si>
    <t>Non current liabilities</t>
  </si>
  <si>
    <t>Financial liabilities</t>
  </si>
  <si>
    <t>TOTAL LIABILITIES</t>
  </si>
  <si>
    <t>NET ASSETS</t>
  </si>
  <si>
    <t>COMMUNITY WEALTH/EQUITY</t>
  </si>
  <si>
    <t>Accumulated Surplus/(Deficit)</t>
  </si>
  <si>
    <t>Reserves</t>
  </si>
  <si>
    <t>TOTAL COMMUNITY WEALTH/EQUITY</t>
  </si>
  <si>
    <t>North West: Ratlou(NW381) - Table C7 Quarterly Budgeted Cash Flows ( All ) for 1st Quarter ended 30 September 2019 (Figures Finalised as at 2019/11/08)</t>
  </si>
  <si>
    <t>CASH FLOW FROM OPERATING ACTIVITIES</t>
  </si>
  <si>
    <t>Receipts</t>
  </si>
  <si>
    <t>Government - operating</t>
  </si>
  <si>
    <t>Government - capital</t>
  </si>
  <si>
    <t>Interest</t>
  </si>
  <si>
    <t>Dividends</t>
  </si>
  <si>
    <t>Payments</t>
  </si>
  <si>
    <t>Suppliers and employees</t>
  </si>
  <si>
    <t>Transfers and Grants</t>
  </si>
  <si>
    <t>NET CASH FROM/(USED) OPERATING ACTIVITIES</t>
  </si>
  <si>
    <t>CASH FLOWS FROM INVESTING ACTIVITIES</t>
  </si>
  <si>
    <t>Proceeds on disposal of PPE</t>
  </si>
  <si>
    <t>Decrease (Increase) in non-current debtors (not used)</t>
  </si>
  <si>
    <t>Decrease (increase) in non-current receivables</t>
  </si>
  <si>
    <t>Decrease (increase) in non-current investments</t>
  </si>
  <si>
    <t>Capital assets</t>
  </si>
  <si>
    <t>NET CASH FROM/(USED) INVESTING ACTIVITIES</t>
  </si>
  <si>
    <t>CASH FLOWS FROM FINANCING ACTIVITIES</t>
  </si>
  <si>
    <t>Short term loans</t>
  </si>
  <si>
    <t>Borrowing long term/refinancing</t>
  </si>
  <si>
    <t>Increase (decrease) in consumer deposits</t>
  </si>
  <si>
    <t>Repayment of borrowing</t>
  </si>
  <si>
    <t>NET CASH FROM/(USED) FINANCING ACTIVITIES</t>
  </si>
  <si>
    <t>NET INCREASE/ (DECREASE) IN CASH HELD</t>
  </si>
  <si>
    <t>Cash/cash equivalents at the year begin:</t>
  </si>
  <si>
    <t>Cash/cash equivalents at the year end:</t>
  </si>
  <si>
    <t>North West: Ratlou(NW381) - Table C9 QRT Budgeted Capital expenditure by Asset Class ( All ) for 1st Quarter ended 30 September 2019 (Figures Finalised as at 2019/11/08)</t>
  </si>
  <si>
    <t>N</t>
  </si>
  <si>
    <t>CAPITAL EXPENDITURE</t>
  </si>
  <si>
    <t>Total New Assets</t>
  </si>
  <si>
    <t>Roads Infrastructure</t>
  </si>
  <si>
    <t>Storm water Infrastructure</t>
  </si>
  <si>
    <t>Electrical Infrastructure</t>
  </si>
  <si>
    <t>Water Supply Infrastructure</t>
  </si>
  <si>
    <t>Sanitation Infrastructure</t>
  </si>
  <si>
    <t>Solid Waste Infrastructure</t>
  </si>
  <si>
    <t>Rail Infrastructure</t>
  </si>
  <si>
    <t>Coastal Infrastructure</t>
  </si>
  <si>
    <t>Information and Communication Infrastructure</t>
  </si>
  <si>
    <t>Infrastructure</t>
  </si>
  <si>
    <t>Community Facilities</t>
  </si>
  <si>
    <t>Sport and Recreation Facilities</t>
  </si>
  <si>
    <t>Community Assets</t>
  </si>
  <si>
    <t>Heritage assets</t>
  </si>
  <si>
    <t>Revenue Generating</t>
  </si>
  <si>
    <t>Non-revenue Generating</t>
  </si>
  <si>
    <t>Investment properties</t>
  </si>
  <si>
    <t>Operational Buildings</t>
  </si>
  <si>
    <t>Other assets</t>
  </si>
  <si>
    <t>Biological or Cultivated Assets</t>
  </si>
  <si>
    <t>Servitudes</t>
  </si>
  <si>
    <t>Licences and Rights</t>
  </si>
  <si>
    <t>Intangible Assets</t>
  </si>
  <si>
    <t>Computer Equipment</t>
  </si>
  <si>
    <t>Furniture and Office Equipment</t>
  </si>
  <si>
    <t>Machinery and Equipment</t>
  </si>
  <si>
    <t>Transport Assets</t>
  </si>
  <si>
    <t>Land</t>
  </si>
  <si>
    <t>Zoo's, Marine and Non-biological Animals</t>
  </si>
  <si>
    <t>Total Renewal of Existing Assets</t>
  </si>
  <si>
    <t>Total Upgrading of Existing Assets</t>
  </si>
  <si>
    <t>Total Capital Expenditure</t>
  </si>
  <si>
    <t>TOTAL CAPITAL EXPENDITURE - Asset Class</t>
  </si>
  <si>
    <t>Repairs and Maintenance by Asset Class</t>
  </si>
  <si>
    <t>Repairs and Maintenance by Expenditure Items</t>
  </si>
  <si>
    <t>Contracted Services</t>
  </si>
  <si>
    <t>TOTAL REPAIRS AND MAINTENANCE EXPENDITURE</t>
  </si>
  <si>
    <t>North West: Ratlou(NW381) - Table SC13a Quarterly Budget Statement - Capital Expenditure on New Assets by Asset Class ( All ) for 1st Quarter ended 30 September 2019 (Figures Finalised as at 2019/11/08)</t>
  </si>
  <si>
    <t>Capital Expenditure on new assets by Asset Class/Sub-class</t>
  </si>
  <si>
    <t>Road Structures</t>
  </si>
  <si>
    <t>Road Furniture</t>
  </si>
  <si>
    <t>Capital Spares</t>
  </si>
  <si>
    <t>Drainage Collection</t>
  </si>
  <si>
    <t>Storm water Conveyance</t>
  </si>
  <si>
    <t>Attenuation</t>
  </si>
  <si>
    <t>Power Plants</t>
  </si>
  <si>
    <t>HV Substations</t>
  </si>
  <si>
    <t>HV Switching Station</t>
  </si>
  <si>
    <t>HV Transmission Conductors</t>
  </si>
  <si>
    <t>MV Substations</t>
  </si>
  <si>
    <t>MV Switching Stations</t>
  </si>
  <si>
    <t>MV Networks</t>
  </si>
  <si>
    <t>LV Networks</t>
  </si>
  <si>
    <t>Dams and Weirs</t>
  </si>
  <si>
    <t>Boreholes</t>
  </si>
  <si>
    <t>Reservoirs</t>
  </si>
  <si>
    <t>Pump Stations</t>
  </si>
  <si>
    <t>Water Treatment Works</t>
  </si>
  <si>
    <t>Bulk Mains</t>
  </si>
  <si>
    <t>Distribution</t>
  </si>
  <si>
    <t>Distribution Points</t>
  </si>
  <si>
    <t>PRV Stations</t>
  </si>
  <si>
    <t>Pump Station</t>
  </si>
  <si>
    <t>Reticulation</t>
  </si>
  <si>
    <t>Waste Water Treatment Works</t>
  </si>
  <si>
    <t>Outfall Sewers</t>
  </si>
  <si>
    <t>Toilet Facilities</t>
  </si>
  <si>
    <t>Landfill Sites</t>
  </si>
  <si>
    <t>Waste Transfer Stations</t>
  </si>
  <si>
    <t>Waste Processing Facilities</t>
  </si>
  <si>
    <t>Waste Drop-off Points</t>
  </si>
  <si>
    <t>Waste Separation Facilities</t>
  </si>
  <si>
    <t>Electricity Generation Facilities</t>
  </si>
  <si>
    <t>Rail Lines</t>
  </si>
  <si>
    <t>Rail Structures</t>
  </si>
  <si>
    <t>Rail Furniture</t>
  </si>
  <si>
    <t>Sand Pumps</t>
  </si>
  <si>
    <t>Piers</t>
  </si>
  <si>
    <t>Revetments</t>
  </si>
  <si>
    <t>Promenades</t>
  </si>
  <si>
    <t>Data Centres</t>
  </si>
  <si>
    <t>Core Layers</t>
  </si>
  <si>
    <t>Distribution Layers</t>
  </si>
  <si>
    <t>Halls</t>
  </si>
  <si>
    <t>Centres</t>
  </si>
  <si>
    <t>Crèches</t>
  </si>
  <si>
    <t>Clinics/Care Centres</t>
  </si>
  <si>
    <t>Fire/Ambulance Stations</t>
  </si>
  <si>
    <t>Testing Stations</t>
  </si>
  <si>
    <t>Museums</t>
  </si>
  <si>
    <t>Galleries</t>
  </si>
  <si>
    <t>Libraries</t>
  </si>
  <si>
    <t>Cemeteries/Crematoria</t>
  </si>
  <si>
    <t>Police</t>
  </si>
  <si>
    <t>Parks</t>
  </si>
  <si>
    <t>Public Open Space</t>
  </si>
  <si>
    <t>Nature Reserves</t>
  </si>
  <si>
    <t>Public Ablution Facilities</t>
  </si>
  <si>
    <t>Stalls</t>
  </si>
  <si>
    <t>Airports</t>
  </si>
  <si>
    <t>Taxi Ranks/Bus Terminals</t>
  </si>
  <si>
    <t>Indoor Facilities</t>
  </si>
  <si>
    <t>Outdoor Facilities</t>
  </si>
  <si>
    <t>Monuments</t>
  </si>
  <si>
    <t>Historic Buildings</t>
  </si>
  <si>
    <t>Works of Art</t>
  </si>
  <si>
    <t>Conservation Areas</t>
  </si>
  <si>
    <t>Other Heritage</t>
  </si>
  <si>
    <t>Improved Property</t>
  </si>
  <si>
    <t>Unimproved Property</t>
  </si>
  <si>
    <t>Municipal Offices</t>
  </si>
  <si>
    <t>Pay/Enquiry Points</t>
  </si>
  <si>
    <t>Building Plan Offices</t>
  </si>
  <si>
    <t>Workshops</t>
  </si>
  <si>
    <t>Yards</t>
  </si>
  <si>
    <t>Stores</t>
  </si>
  <si>
    <t>Laboratories</t>
  </si>
  <si>
    <t>Training Centres</t>
  </si>
  <si>
    <t>Manufacturing Plant</t>
  </si>
  <si>
    <t>Depots</t>
  </si>
  <si>
    <t>Staff Housing</t>
  </si>
  <si>
    <t>Social Housing</t>
  </si>
  <si>
    <t>Water Rights</t>
  </si>
  <si>
    <t>Effluent Licenses</t>
  </si>
  <si>
    <t>Solid Waste Licenses</t>
  </si>
  <si>
    <t>Computer Software and Applications</t>
  </si>
  <si>
    <t>Load Settlement Software Applications</t>
  </si>
  <si>
    <t>Unspecified</t>
  </si>
  <si>
    <t>Total Capital Expenditure on new assets</t>
  </si>
  <si>
    <t>North West: Ratlou(NW381) - Table SC13b Quarterly Budget Statement - Capital Expenditure on Renewal of existing assets by Asset Class ( All ) for 1st Quarter ended 30 September 2019 (Figures Finalised as at 2019/11/08)</t>
  </si>
  <si>
    <t>Capital Expenditure on Renewal of existing assets by Asset Class/Sub-class</t>
  </si>
  <si>
    <t>Total Capital Expenditure on renewal of existing assets</t>
  </si>
  <si>
    <t>North West: Ratlou(NW381) - Table SC13c Quarterly Budget Statement - Repairs and Maintenance Expenditure by Asset Class ( All ) for 1st Quarter ended 30 September 2019 (Figures Finalised as at 2019/11/08)</t>
  </si>
  <si>
    <t>Repairs and Maintenance Expenditure by Asset Class/Sub-class</t>
  </si>
  <si>
    <t>Total Repairs and maintenance expenditure</t>
  </si>
  <si>
    <t>North West: Ratlou(NW381) - Table SC13d Quarterly Budget Statement - Depreciation by Asset Class ( All ) for 1st Quarter ended 30 September 2019 (Figures Finalised as at 2019/11/08)</t>
  </si>
  <si>
    <t>Depreciation by Asset Class/Sub-class</t>
  </si>
  <si>
    <t>Total Depreciation</t>
  </si>
  <si>
    <t>North West: Ratlou(NW381) - Table SC13e Quarterly Budget Statement - Capital Expenditure on Upgrading of existing assets by Asset Class ( All ) for 1st Quarter ended 30 September 2019 (Figures Finalised as at 2019/11/08)</t>
  </si>
  <si>
    <t>Capital Expenditure on Upgrading of existing assets by Asset Class/Sub-class</t>
  </si>
  <si>
    <t>Total Capital Expenditure on upgrading of existing assets</t>
  </si>
  <si>
    <t>0-30 Days</t>
  </si>
  <si>
    <t>31-60 Days</t>
  </si>
  <si>
    <t>61-90 Days</t>
  </si>
  <si>
    <t>91-120 Days</t>
  </si>
  <si>
    <t>121-150 Dys</t>
  </si>
  <si>
    <t>151-180 Dys</t>
  </si>
  <si>
    <t>181 Dys-1 Yr</t>
  </si>
  <si>
    <t>Over 1Yr</t>
  </si>
  <si>
    <t>Total</t>
  </si>
  <si>
    <t>Depreciation &amp; asset impairment</t>
  </si>
  <si>
    <t xml:space="preserve">Contributions recognised - capital and contributed assets  </t>
  </si>
  <si>
    <t>Surplus/(Deficit) after capital transfers &amp; contributions</t>
  </si>
  <si>
    <t>Capital expenditure &amp; funds sources</t>
  </si>
  <si>
    <t>Debtors &amp; creditors analysis</t>
  </si>
  <si>
    <t>Total By Revenue Source</t>
  </si>
  <si>
    <t>References</t>
  </si>
  <si>
    <t>1. Government Finance Statistics Functions and Sub-functions are standardised to assist the compilation of national and international accounts for comparison purposes</t>
  </si>
  <si>
    <t>2. Total Revenue by standard classification must reconcile to Total Operating Revenue shown in Budgeted Financial Performance (revenue and expenditure)</t>
  </si>
  <si>
    <t>3. Total Expenditure by Functional Classification must reconcile to Total Operating Expenditure shown in Budgeted Financial Performance (revenue and expenditure)</t>
  </si>
  <si>
    <t>4. All amounts must be classified under a Functional classification (modified GFS). The GFS function 'Other' is only for Abbatoirs, Air Transport, Markets and Tourism - and if used must be supported by footnotes. Nothing else may be placed under 'Other'. Assign associate share to relevant classification</t>
  </si>
  <si>
    <t>Ref</t>
  </si>
  <si>
    <t xml:space="preserve">Surplus/(Deficit)
</t>
  </si>
  <si>
    <t>3. Total Expenditure by Standard Classification must reconcile to Total Operating Expenditure shown in Budgeted Financial Performance (revenue and expenditure)</t>
  </si>
  <si>
    <t>4. All amounts must be classified under a standard classification (modified GFS). The GFS function 'Other' is only for Abbatoirs, Air Transport, Markets and Tourism - and if used must be supported by footnotes. Nothing else may be placed under 'Other'. Assign associate share to relevant classification</t>
  </si>
  <si>
    <t>3. Capital expenditure by functional classification must reconcile to the total of multi-year and single year appropriations</t>
  </si>
  <si>
    <t>6. Include finance leases and PPP capital funding component of unitary payment - total borrowing/repayments to reconcile to changes in Table SA17</t>
  </si>
  <si>
    <t>1. Material variances to be explained in Table SC1</t>
  </si>
  <si>
    <t>2. Net assets must balance with Total Community Wealth/Equity</t>
  </si>
  <si>
    <t>1. Detail of new assets provided in Table SC13a</t>
  </si>
  <si>
    <t>2. Detail of renewal of existing assets provided in Table SC13b</t>
  </si>
  <si>
    <t>3. Detail of Repairs and Maintenance by Asset Class provided in Table SC13c</t>
  </si>
  <si>
    <t>4. Must reconcile to total capital expenditure on Budgeted Capital Expenditure</t>
  </si>
  <si>
    <t>5. Must reconcile to 'Budgeted Financial Position' (written down value)</t>
  </si>
  <si>
    <t>6. Detail of upgrading of existing assets provided in Table SC13e</t>
  </si>
  <si>
    <t>Heritage Assets</t>
  </si>
  <si>
    <t>Other Assets</t>
  </si>
  <si>
    <t xml:space="preserve"> </t>
  </si>
  <si>
    <t>1. Total Capital Expenditure on new assets (SC13a) plus Total Capital Expenditure on renewal of existing assets (SC13b) plus Total Capital Expenditure  on upgrading of existing assets (SC13e) must reconcile to total capital expenditure in Budgeted Capital Expenditure</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</si>
</sst>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_);\(##,##0\);0_)"/>
    <numFmt numFmtId="169" formatCode="#,###.00_);\(#,###.00\);.00_)"/>
    <numFmt numFmtId="170" formatCode="#,###_);\(#,###\);"/>
    <numFmt numFmtId="171" formatCode="#,###.00_);\(#,###.00\);"/>
    <numFmt numFmtId="172" formatCode="#,###;\-#,###;"/>
    <numFmt numFmtId="173" formatCode="_(* #,##0,,_);_(* \(#,##0,,\);_(* &quot;–&quot;?_);_(@_)"/>
    <numFmt numFmtId="174" formatCode="_ * #,##0.00_ ;_ * \(#,##0.00\)_ ;_ * &quot;-&quot;??_ ;_ @_ "/>
    <numFmt numFmtId="175" formatCode="_(* #,##0,_);_(* \(#,##0,\);_(* &quot;–&quot;?_);_(@_)"/>
    <numFmt numFmtId="176" formatCode="_(* #,##0,_);_(* \(#,##0,\);_(* &quot;- &quot;?_);_(@_)"/>
    <numFmt numFmtId="177" formatCode="#,###,;\(#,###,\)"/>
  </numFmts>
  <fonts count="48">
    <font>
      <sz val="10"/>
      <name val="Arial"/>
      <family val="0"/>
    </font>
    <font>
      <sz val="11"/>
      <color indexed="8"/>
      <name val="Calibri"/>
      <family val="2"/>
    </font>
    <font>
      <b/>
      <sz val="10"/>
      <name val="Arial Narrow"/>
      <family val="2"/>
    </font>
    <font>
      <b/>
      <sz val="8"/>
      <name val="Arial Narrow"/>
      <family val="2"/>
    </font>
    <font>
      <b/>
      <u val="single"/>
      <sz val="8"/>
      <name val="Arial Narrow"/>
      <family val="2"/>
    </font>
    <font>
      <sz val="8"/>
      <name val="Arial Narrow"/>
      <family val="2"/>
    </font>
    <font>
      <b/>
      <i/>
      <sz val="8"/>
      <name val="Arial Narrow"/>
      <family val="2"/>
    </font>
    <font>
      <u val="single"/>
      <sz val="8"/>
      <name val="Arial Narrow"/>
      <family val="2"/>
    </font>
    <font>
      <i/>
      <u val="single"/>
      <sz val="8"/>
      <name val="Arial Narrow"/>
      <family val="2"/>
    </font>
    <font>
      <i/>
      <sz val="8"/>
      <name val="Arial Narrow"/>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style="hair"/>
    </border>
    <border>
      <left>
        <color indexed="63"/>
      </left>
      <right>
        <color indexed="63"/>
      </right>
      <top style="thin"/>
      <bottom>
        <color indexed="63"/>
      </bottom>
    </border>
    <border>
      <left style="thin"/>
      <right style="hair"/>
      <top style="hair"/>
      <bottom style="thin"/>
    </border>
    <border>
      <left style="hair"/>
      <right style="hair"/>
      <top style="hair"/>
      <bottom style="thin"/>
    </border>
    <border>
      <left>
        <color indexed="63"/>
      </left>
      <right style="hair"/>
      <top style="hair"/>
      <bottom style="thin"/>
    </border>
    <border>
      <left style="hair"/>
      <right style="thin"/>
      <top style="hair"/>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style="hair"/>
      <bottom>
        <color indexed="63"/>
      </botto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style="hair"/>
      <right style="hair"/>
      <top style="thin"/>
      <bottom style="hair"/>
    </border>
    <border>
      <left style="hair"/>
      <right style="thin"/>
      <top style="thin"/>
      <bottom style="hair"/>
    </border>
    <border>
      <left style="thin"/>
      <right style="hair"/>
      <top>
        <color indexed="63"/>
      </top>
      <bottom>
        <color indexed="63"/>
      </bottom>
    </border>
    <border>
      <left style="thin"/>
      <right style="hair"/>
      <top>
        <color indexed="63"/>
      </top>
      <bottom style="thin"/>
    </border>
    <border>
      <left style="thin"/>
      <right>
        <color indexed="63"/>
      </right>
      <top style="hair"/>
      <bottom style="hair"/>
    </border>
    <border>
      <left style="thin"/>
      <right>
        <color indexed="63"/>
      </right>
      <top style="hair"/>
      <bottom style="thin"/>
    </border>
    <border>
      <left style="thin"/>
      <right style="hair"/>
      <top style="thin"/>
      <bottom>
        <color indexed="63"/>
      </bottom>
    </border>
    <border>
      <left style="thin"/>
      <right>
        <color indexed="63"/>
      </right>
      <top>
        <color indexed="63"/>
      </top>
      <bottom style="thin"/>
    </border>
    <border>
      <left style="hair"/>
      <right style="thin"/>
      <top style="hair"/>
      <bottom style="hair"/>
    </border>
    <border>
      <left style="thin"/>
      <right style="hair"/>
      <top style="hair"/>
      <bottom style="hair"/>
    </border>
    <border>
      <left style="hair"/>
      <right style="thin"/>
      <top style="hair"/>
      <bottom>
        <color indexed="63"/>
      </bottom>
    </border>
    <border>
      <left style="thin"/>
      <right style="hair"/>
      <top style="hair"/>
      <bottom>
        <color indexed="63"/>
      </bottom>
    </border>
    <border>
      <left style="hair"/>
      <right style="thin"/>
      <top>
        <color indexed="63"/>
      </top>
      <bottom style="hair"/>
    </border>
    <border>
      <left style="thin"/>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hair"/>
      <right>
        <color indexed="63"/>
      </right>
      <top style="hair"/>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color indexed="63"/>
      </top>
      <bottom style="thin"/>
    </border>
    <border>
      <left style="hair"/>
      <right>
        <color indexed="63"/>
      </right>
      <top>
        <color indexed="63"/>
      </top>
      <bottom>
        <color indexed="63"/>
      </bottom>
    </border>
    <border>
      <left style="hair"/>
      <right/>
      <top style="hair"/>
      <bottom/>
    </border>
    <border>
      <left style="hair"/>
      <right>
        <color indexed="63"/>
      </right>
      <top>
        <color indexed="63"/>
      </top>
      <bottom style="thin"/>
    </border>
    <border>
      <left style="thin"/>
      <right>
        <color indexed="63"/>
      </right>
      <top style="thin"/>
      <bottom>
        <color indexed="63"/>
      </bottom>
    </border>
    <border>
      <left style="hair"/>
      <right/>
      <top style="thin"/>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style="hair"/>
      <bottom style="thin"/>
    </border>
    <border>
      <left style="hair"/>
      <right>
        <color indexed="63"/>
      </right>
      <top style="hair"/>
      <bottom style="thin"/>
    </border>
    <border>
      <left>
        <color indexed="63"/>
      </left>
      <right style="hair"/>
      <top style="thin"/>
      <bottom style="hair"/>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3" fontId="0"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32" borderId="7" applyNumberFormat="0" applyFont="0" applyAlignment="0" applyProtection="0"/>
    <xf numFmtId="0" fontId="44" fillId="27" borderId="8" applyNumberFormat="0" applyAlignment="0" applyProtection="0"/>
    <xf numFmtId="9" fontId="29"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8">
    <xf numFmtId="0" fontId="0" fillId="0" borderId="0" xfId="0" applyFont="1" applyAlignment="1">
      <alignment/>
    </xf>
    <xf numFmtId="0" fontId="0" fillId="0" borderId="0" xfId="0" applyFont="1" applyAlignment="1">
      <alignment/>
    </xf>
    <xf numFmtId="174" fontId="5" fillId="0" borderId="10" xfId="0" applyNumberFormat="1" applyFont="1" applyBorder="1" applyAlignment="1">
      <alignment/>
    </xf>
    <xf numFmtId="174" fontId="5" fillId="0" borderId="11" xfId="0" applyNumberFormat="1" applyFont="1" applyBorder="1" applyAlignment="1">
      <alignment/>
    </xf>
    <xf numFmtId="174" fontId="5" fillId="0" borderId="12" xfId="0" applyNumberFormat="1" applyFont="1" applyBorder="1" applyAlignment="1">
      <alignment/>
    </xf>
    <xf numFmtId="174" fontId="3" fillId="0" borderId="13" xfId="0" applyNumberFormat="1" applyFont="1" applyBorder="1" applyAlignment="1">
      <alignment/>
    </xf>
    <xf numFmtId="174" fontId="3" fillId="0" borderId="14" xfId="0" applyNumberFormat="1" applyFont="1" applyBorder="1" applyAlignment="1">
      <alignment/>
    </xf>
    <xf numFmtId="174" fontId="3" fillId="0" borderId="15" xfId="0" applyNumberFormat="1" applyFont="1" applyBorder="1" applyAlignment="1">
      <alignment/>
    </xf>
    <xf numFmtId="174" fontId="3" fillId="0" borderId="16" xfId="0" applyNumberFormat="1" applyFont="1" applyBorder="1" applyAlignment="1">
      <alignment/>
    </xf>
    <xf numFmtId="174" fontId="5" fillId="0" borderId="17" xfId="0" applyNumberFormat="1" applyFont="1" applyBorder="1" applyAlignment="1">
      <alignment/>
    </xf>
    <xf numFmtId="174" fontId="5" fillId="0" borderId="18" xfId="0" applyNumberFormat="1" applyFont="1" applyBorder="1" applyAlignment="1">
      <alignment/>
    </xf>
    <xf numFmtId="174" fontId="5" fillId="0" borderId="19" xfId="0" applyNumberFormat="1" applyFont="1" applyBorder="1" applyAlignment="1">
      <alignment/>
    </xf>
    <xf numFmtId="174" fontId="5" fillId="0" borderId="20" xfId="0" applyNumberFormat="1" applyFont="1" applyBorder="1" applyAlignment="1">
      <alignment/>
    </xf>
    <xf numFmtId="174" fontId="5" fillId="0" borderId="21" xfId="0" applyNumberFormat="1" applyFont="1" applyBorder="1" applyAlignment="1">
      <alignment/>
    </xf>
    <xf numFmtId="174" fontId="5" fillId="0" borderId="22" xfId="0" applyNumberFormat="1" applyFont="1" applyBorder="1" applyAlignment="1">
      <alignment/>
    </xf>
    <xf numFmtId="174" fontId="5" fillId="0" borderId="23" xfId="0" applyNumberFormat="1" applyFont="1" applyBorder="1" applyAlignment="1">
      <alignment/>
    </xf>
    <xf numFmtId="174" fontId="5" fillId="0" borderId="24" xfId="0" applyNumberFormat="1" applyFont="1" applyBorder="1" applyAlignment="1">
      <alignment/>
    </xf>
    <xf numFmtId="174" fontId="5" fillId="0" borderId="25" xfId="0" applyNumberFormat="1" applyFont="1" applyBorder="1" applyAlignment="1">
      <alignment/>
    </xf>
    <xf numFmtId="0" fontId="5" fillId="0" borderId="0" xfId="0" applyFont="1" applyAlignment="1">
      <alignment/>
    </xf>
    <xf numFmtId="176" fontId="5" fillId="0" borderId="20" xfId="0" applyNumberFormat="1" applyFont="1" applyFill="1" applyBorder="1" applyAlignment="1" applyProtection="1">
      <alignment/>
      <protection/>
    </xf>
    <xf numFmtId="176" fontId="5" fillId="0" borderId="11" xfId="0" applyNumberFormat="1" applyFont="1" applyFill="1" applyBorder="1" applyAlignment="1">
      <alignment/>
    </xf>
    <xf numFmtId="176" fontId="5" fillId="0" borderId="21" xfId="0" applyNumberFormat="1" applyFont="1" applyFill="1" applyBorder="1" applyAlignment="1">
      <alignment/>
    </xf>
    <xf numFmtId="176" fontId="3" fillId="0" borderId="20" xfId="0" applyNumberFormat="1" applyFont="1" applyFill="1" applyBorder="1" applyAlignment="1" applyProtection="1">
      <alignment/>
      <protection/>
    </xf>
    <xf numFmtId="176" fontId="5" fillId="0" borderId="26" xfId="0" applyNumberFormat="1" applyFont="1" applyFill="1" applyBorder="1" applyAlignment="1">
      <alignment/>
    </xf>
    <xf numFmtId="176" fontId="5" fillId="0" borderId="13" xfId="0" applyNumberFormat="1" applyFont="1" applyFill="1" applyBorder="1" applyAlignment="1" applyProtection="1">
      <alignment/>
      <protection/>
    </xf>
    <xf numFmtId="176" fontId="5" fillId="0" borderId="14" xfId="0" applyNumberFormat="1" applyFont="1" applyFill="1" applyBorder="1" applyAlignment="1">
      <alignment/>
    </xf>
    <xf numFmtId="176" fontId="5" fillId="0" borderId="15" xfId="0" applyNumberFormat="1" applyFont="1" applyFill="1" applyBorder="1" applyAlignment="1">
      <alignment/>
    </xf>
    <xf numFmtId="176" fontId="5" fillId="0" borderId="27" xfId="0" applyNumberFormat="1" applyFont="1" applyFill="1" applyBorder="1" applyAlignment="1">
      <alignment/>
    </xf>
    <xf numFmtId="176" fontId="5" fillId="0" borderId="23" xfId="0" applyNumberFormat="1" applyFont="1" applyFill="1" applyBorder="1" applyAlignment="1" applyProtection="1">
      <alignment/>
      <protection/>
    </xf>
    <xf numFmtId="176" fontId="5" fillId="0" borderId="12" xfId="0" applyNumberFormat="1" applyFont="1" applyFill="1" applyBorder="1" applyAlignment="1">
      <alignment/>
    </xf>
    <xf numFmtId="176" fontId="5" fillId="0" borderId="24" xfId="0" applyNumberFormat="1" applyFont="1" applyFill="1" applyBorder="1" applyAlignment="1">
      <alignment/>
    </xf>
    <xf numFmtId="176" fontId="5" fillId="0" borderId="28" xfId="0" applyNumberFormat="1" applyFont="1" applyFill="1" applyBorder="1" applyAlignment="1">
      <alignment/>
    </xf>
    <xf numFmtId="176" fontId="5" fillId="0" borderId="13" xfId="0" applyNumberFormat="1" applyFont="1" applyBorder="1" applyAlignment="1">
      <alignment/>
    </xf>
    <xf numFmtId="176" fontId="5" fillId="0" borderId="14" xfId="0" applyNumberFormat="1" applyFont="1" applyBorder="1" applyAlignment="1">
      <alignment/>
    </xf>
    <xf numFmtId="176" fontId="5" fillId="0" borderId="15" xfId="0" applyNumberFormat="1" applyFont="1" applyBorder="1" applyAlignment="1">
      <alignment/>
    </xf>
    <xf numFmtId="176" fontId="5" fillId="0" borderId="27" xfId="0" applyNumberFormat="1" applyFont="1" applyBorder="1" applyAlignment="1">
      <alignment/>
    </xf>
    <xf numFmtId="0" fontId="3" fillId="0" borderId="29" xfId="0" applyFont="1" applyFill="1" applyBorder="1" applyAlignment="1" applyProtection="1">
      <alignment/>
      <protection/>
    </xf>
    <xf numFmtId="0" fontId="5" fillId="0" borderId="17" xfId="0" applyNumberFormat="1" applyFont="1" applyBorder="1" applyAlignment="1" applyProtection="1">
      <alignment horizontal="left" indent="1"/>
      <protection/>
    </xf>
    <xf numFmtId="0" fontId="5" fillId="0" borderId="20" xfId="0" applyNumberFormat="1" applyFont="1" applyFill="1" applyBorder="1" applyAlignment="1" applyProtection="1">
      <alignment horizontal="left" indent="1"/>
      <protection/>
    </xf>
    <xf numFmtId="0" fontId="5" fillId="0" borderId="20" xfId="0" applyNumberFormat="1" applyFont="1" applyFill="1" applyBorder="1" applyAlignment="1" applyProtection="1">
      <alignment horizontal="left" indent="2"/>
      <protection/>
    </xf>
    <xf numFmtId="0" fontId="5" fillId="0" borderId="23" xfId="0" applyNumberFormat="1" applyFont="1" applyBorder="1" applyAlignment="1" applyProtection="1">
      <alignment horizontal="left" indent="1"/>
      <protection/>
    </xf>
    <xf numFmtId="0" fontId="3" fillId="0" borderId="13" xfId="0" applyNumberFormat="1" applyFont="1" applyBorder="1" applyAlignment="1" applyProtection="1">
      <alignment horizontal="left"/>
      <protection/>
    </xf>
    <xf numFmtId="0" fontId="6" fillId="0" borderId="13" xfId="0" applyNumberFormat="1" applyFont="1" applyBorder="1" applyAlignment="1" applyProtection="1">
      <alignment horizontal="left"/>
      <protection/>
    </xf>
    <xf numFmtId="0" fontId="3" fillId="0" borderId="17"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wrapText="1"/>
      <protection/>
    </xf>
    <xf numFmtId="0" fontId="0" fillId="0" borderId="31" xfId="0" applyBorder="1" applyAlignment="1" applyProtection="1">
      <alignment/>
      <protection/>
    </xf>
    <xf numFmtId="0" fontId="3" fillId="0" borderId="23" xfId="0" applyFont="1" applyFill="1" applyBorder="1" applyAlignment="1" applyProtection="1">
      <alignment horizontal="left" vertical="center"/>
      <protection/>
    </xf>
    <xf numFmtId="0" fontId="3" fillId="0" borderId="23"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4" fillId="0" borderId="20" xfId="0" applyFont="1" applyBorder="1" applyAlignment="1" applyProtection="1">
      <alignment/>
      <protection/>
    </xf>
    <xf numFmtId="176" fontId="5" fillId="0" borderId="20" xfId="0" applyNumberFormat="1" applyFont="1" applyBorder="1" applyAlignment="1" applyProtection="1">
      <alignment/>
      <protection/>
    </xf>
    <xf numFmtId="176" fontId="5" fillId="0" borderId="11" xfId="0" applyNumberFormat="1" applyFont="1" applyBorder="1" applyAlignment="1" applyProtection="1">
      <alignment/>
      <protection/>
    </xf>
    <xf numFmtId="176" fontId="5" fillId="0" borderId="21" xfId="0" applyNumberFormat="1" applyFont="1" applyBorder="1" applyAlignment="1" applyProtection="1">
      <alignment/>
      <protection/>
    </xf>
    <xf numFmtId="176" fontId="5" fillId="0" borderId="18" xfId="0" applyNumberFormat="1" applyFont="1" applyBorder="1" applyAlignment="1" applyProtection="1">
      <alignment/>
      <protection/>
    </xf>
    <xf numFmtId="174" fontId="5" fillId="0" borderId="10" xfId="0" applyNumberFormat="1" applyFont="1" applyBorder="1" applyAlignment="1" applyProtection="1">
      <alignment/>
      <protection/>
    </xf>
    <xf numFmtId="176" fontId="5" fillId="0" borderId="36" xfId="0" applyNumberFormat="1" applyFont="1" applyBorder="1" applyAlignment="1" applyProtection="1">
      <alignment/>
      <protection/>
    </xf>
    <xf numFmtId="0" fontId="5" fillId="0" borderId="20" xfId="0" applyFont="1" applyBorder="1" applyAlignment="1" applyProtection="1">
      <alignment horizontal="left" indent="1"/>
      <protection/>
    </xf>
    <xf numFmtId="176" fontId="5" fillId="0" borderId="11" xfId="0" applyNumberFormat="1" applyFont="1" applyFill="1" applyBorder="1" applyAlignment="1" applyProtection="1">
      <alignment/>
      <protection/>
    </xf>
    <xf numFmtId="176" fontId="5" fillId="0" borderId="21" xfId="0" applyNumberFormat="1" applyFont="1" applyFill="1" applyBorder="1" applyAlignment="1" applyProtection="1">
      <alignment/>
      <protection/>
    </xf>
    <xf numFmtId="174" fontId="5" fillId="0" borderId="11" xfId="0" applyNumberFormat="1" applyFont="1" applyFill="1" applyBorder="1" applyAlignment="1" applyProtection="1">
      <alignment/>
      <protection/>
    </xf>
    <xf numFmtId="176" fontId="5" fillId="0" borderId="26" xfId="0" applyNumberFormat="1" applyFont="1" applyFill="1" applyBorder="1" applyAlignment="1" applyProtection="1">
      <alignment/>
      <protection/>
    </xf>
    <xf numFmtId="0" fontId="3" fillId="0" borderId="37" xfId="0" applyFont="1" applyBorder="1" applyAlignment="1" applyProtection="1">
      <alignment horizontal="left" vertical="top" wrapText="1"/>
      <protection/>
    </xf>
    <xf numFmtId="176" fontId="3" fillId="0" borderId="38" xfId="0" applyNumberFormat="1" applyFont="1" applyFill="1" applyBorder="1" applyAlignment="1" applyProtection="1">
      <alignment vertical="top"/>
      <protection/>
    </xf>
    <xf numFmtId="176" fontId="3" fillId="0" borderId="39" xfId="0" applyNumberFormat="1" applyFont="1" applyFill="1" applyBorder="1" applyAlignment="1" applyProtection="1">
      <alignment vertical="top"/>
      <protection/>
    </xf>
    <xf numFmtId="176" fontId="3" fillId="0" borderId="40" xfId="0" applyNumberFormat="1" applyFont="1" applyFill="1" applyBorder="1" applyAlignment="1" applyProtection="1">
      <alignment vertical="top"/>
      <protection/>
    </xf>
    <xf numFmtId="174" fontId="3" fillId="0" borderId="39" xfId="0" applyNumberFormat="1" applyFont="1" applyFill="1" applyBorder="1" applyAlignment="1" applyProtection="1">
      <alignment vertical="top"/>
      <protection/>
    </xf>
    <xf numFmtId="176" fontId="3" fillId="0" borderId="41" xfId="0" applyNumberFormat="1" applyFont="1" applyFill="1" applyBorder="1" applyAlignment="1" applyProtection="1">
      <alignment vertical="top"/>
      <protection/>
    </xf>
    <xf numFmtId="0" fontId="3" fillId="0" borderId="20" xfId="0" applyFont="1" applyBorder="1" applyAlignment="1" applyProtection="1">
      <alignment/>
      <protection/>
    </xf>
    <xf numFmtId="176" fontId="3" fillId="0" borderId="38" xfId="0" applyNumberFormat="1" applyFont="1" applyFill="1" applyBorder="1" applyAlignment="1" applyProtection="1">
      <alignment/>
      <protection/>
    </xf>
    <xf numFmtId="176" fontId="3" fillId="0" borderId="39" xfId="0" applyNumberFormat="1" applyFont="1" applyFill="1" applyBorder="1" applyAlignment="1" applyProtection="1">
      <alignment/>
      <protection/>
    </xf>
    <xf numFmtId="176" fontId="3" fillId="0" borderId="40" xfId="0" applyNumberFormat="1" applyFont="1" applyFill="1" applyBorder="1" applyAlignment="1" applyProtection="1">
      <alignment/>
      <protection/>
    </xf>
    <xf numFmtId="176" fontId="3" fillId="0" borderId="41" xfId="0" applyNumberFormat="1" applyFont="1" applyFill="1" applyBorder="1" applyAlignment="1" applyProtection="1">
      <alignment/>
      <protection/>
    </xf>
    <xf numFmtId="176" fontId="3" fillId="0" borderId="42" xfId="0" applyNumberFormat="1" applyFont="1" applyFill="1" applyBorder="1" applyAlignment="1" applyProtection="1">
      <alignment/>
      <protection/>
    </xf>
    <xf numFmtId="176" fontId="3" fillId="0" borderId="43" xfId="0" applyNumberFormat="1" applyFont="1" applyFill="1" applyBorder="1" applyAlignment="1" applyProtection="1">
      <alignment/>
      <protection/>
    </xf>
    <xf numFmtId="176" fontId="3" fillId="0" borderId="44" xfId="0" applyNumberFormat="1" applyFont="1" applyFill="1" applyBorder="1" applyAlignment="1" applyProtection="1">
      <alignment/>
      <protection/>
    </xf>
    <xf numFmtId="174" fontId="3" fillId="0" borderId="43" xfId="0" applyNumberFormat="1" applyFont="1" applyFill="1" applyBorder="1" applyAlignment="1" applyProtection="1">
      <alignment/>
      <protection/>
    </xf>
    <xf numFmtId="176" fontId="3" fillId="0" borderId="45" xfId="0" applyNumberFormat="1" applyFont="1" applyFill="1" applyBorder="1" applyAlignment="1" applyProtection="1">
      <alignment/>
      <protection/>
    </xf>
    <xf numFmtId="0" fontId="5" fillId="0" borderId="20" xfId="0" applyFont="1" applyBorder="1" applyAlignment="1" applyProtection="1">
      <alignment horizontal="left" vertical="center" wrapText="1" indent="1"/>
      <protection/>
    </xf>
    <xf numFmtId="0" fontId="5" fillId="0" borderId="20" xfId="0" applyFont="1" applyBorder="1" applyAlignment="1" applyProtection="1">
      <alignment horizontal="left" vertical="top" wrapText="1" indent="1"/>
      <protection/>
    </xf>
    <xf numFmtId="176" fontId="5" fillId="0" borderId="46" xfId="0" applyNumberFormat="1" applyFont="1" applyFill="1" applyBorder="1" applyAlignment="1" applyProtection="1">
      <alignment/>
      <protection/>
    </xf>
    <xf numFmtId="176" fontId="5" fillId="0" borderId="47" xfId="0" applyNumberFormat="1" applyFont="1" applyFill="1" applyBorder="1" applyAlignment="1" applyProtection="1">
      <alignment/>
      <protection/>
    </xf>
    <xf numFmtId="176" fontId="5" fillId="0" borderId="48" xfId="0" applyNumberFormat="1" applyFont="1" applyFill="1" applyBorder="1" applyAlignment="1" applyProtection="1">
      <alignment/>
      <protection/>
    </xf>
    <xf numFmtId="174" fontId="5" fillId="0" borderId="47" xfId="0" applyNumberFormat="1" applyFont="1" applyFill="1" applyBorder="1" applyAlignment="1" applyProtection="1">
      <alignment/>
      <protection/>
    </xf>
    <xf numFmtId="176" fontId="5" fillId="0" borderId="49" xfId="0" applyNumberFormat="1" applyFont="1" applyFill="1" applyBorder="1" applyAlignment="1" applyProtection="1">
      <alignment/>
      <protection/>
    </xf>
    <xf numFmtId="0" fontId="3" fillId="0" borderId="20" xfId="0" applyFont="1" applyBorder="1" applyAlignment="1" applyProtection="1">
      <alignment vertical="top" wrapText="1"/>
      <protection/>
    </xf>
    <xf numFmtId="176" fontId="3" fillId="0" borderId="42" xfId="0" applyNumberFormat="1" applyFont="1" applyFill="1" applyBorder="1" applyAlignment="1" applyProtection="1">
      <alignment vertical="top"/>
      <protection/>
    </xf>
    <xf numFmtId="176" fontId="3" fillId="0" borderId="43" xfId="0" applyNumberFormat="1" applyFont="1" applyFill="1" applyBorder="1" applyAlignment="1" applyProtection="1">
      <alignment vertical="top"/>
      <protection/>
    </xf>
    <xf numFmtId="176" fontId="3" fillId="0" borderId="44" xfId="0" applyNumberFormat="1" applyFont="1" applyFill="1" applyBorder="1" applyAlignment="1" applyProtection="1">
      <alignment vertical="top"/>
      <protection/>
    </xf>
    <xf numFmtId="174" fontId="3" fillId="0" borderId="43" xfId="0" applyNumberFormat="1" applyFont="1" applyFill="1" applyBorder="1" applyAlignment="1" applyProtection="1">
      <alignment vertical="top"/>
      <protection/>
    </xf>
    <xf numFmtId="176" fontId="3" fillId="0" borderId="45" xfId="0" applyNumberFormat="1" applyFont="1" applyFill="1" applyBorder="1" applyAlignment="1" applyProtection="1">
      <alignment vertical="top"/>
      <protection/>
    </xf>
    <xf numFmtId="0" fontId="5" fillId="0" borderId="20" xfId="0" applyFont="1" applyBorder="1" applyAlignment="1" applyProtection="1">
      <alignment horizontal="left" wrapText="1" indent="1"/>
      <protection/>
    </xf>
    <xf numFmtId="0" fontId="3" fillId="0" borderId="20" xfId="0" applyFont="1" applyBorder="1" applyAlignment="1" applyProtection="1">
      <alignment wrapText="1"/>
      <protection/>
    </xf>
    <xf numFmtId="0" fontId="5" fillId="0" borderId="20" xfId="0" applyFont="1" applyBorder="1" applyAlignment="1" applyProtection="1">
      <alignment/>
      <protection/>
    </xf>
    <xf numFmtId="174" fontId="5" fillId="0" borderId="11" xfId="0" applyNumberFormat="1" applyFont="1" applyBorder="1" applyAlignment="1" applyProtection="1">
      <alignment/>
      <protection/>
    </xf>
    <xf numFmtId="176" fontId="5" fillId="0" borderId="26" xfId="0" applyNumberFormat="1" applyFont="1" applyBorder="1" applyAlignment="1" applyProtection="1">
      <alignment/>
      <protection/>
    </xf>
    <xf numFmtId="0" fontId="4" fillId="0" borderId="17" xfId="0" applyFont="1" applyBorder="1" applyAlignment="1" applyProtection="1">
      <alignment/>
      <protection/>
    </xf>
    <xf numFmtId="176" fontId="5" fillId="0" borderId="17" xfId="0" applyNumberFormat="1" applyFont="1" applyBorder="1" applyAlignment="1" applyProtection="1">
      <alignment/>
      <protection/>
    </xf>
    <xf numFmtId="176" fontId="5" fillId="0" borderId="10" xfId="0" applyNumberFormat="1" applyFont="1" applyBorder="1" applyAlignment="1" applyProtection="1">
      <alignment/>
      <protection/>
    </xf>
    <xf numFmtId="176" fontId="3" fillId="0" borderId="11" xfId="0" applyNumberFormat="1" applyFont="1" applyFill="1" applyBorder="1" applyAlignment="1" applyProtection="1">
      <alignment/>
      <protection/>
    </xf>
    <xf numFmtId="176" fontId="3" fillId="0" borderId="21" xfId="0" applyNumberFormat="1" applyFont="1" applyFill="1" applyBorder="1" applyAlignment="1" applyProtection="1">
      <alignment/>
      <protection/>
    </xf>
    <xf numFmtId="174" fontId="3" fillId="0" borderId="11" xfId="0" applyNumberFormat="1" applyFont="1" applyFill="1" applyBorder="1" applyAlignment="1" applyProtection="1">
      <alignment/>
      <protection/>
    </xf>
    <xf numFmtId="176" fontId="3" fillId="0" borderId="26" xfId="0" applyNumberFormat="1" applyFont="1" applyFill="1" applyBorder="1" applyAlignment="1" applyProtection="1">
      <alignment/>
      <protection/>
    </xf>
    <xf numFmtId="0" fontId="5" fillId="0" borderId="20" xfId="0" applyFont="1" applyBorder="1" applyAlignment="1" applyProtection="1">
      <alignment horizontal="left" vertical="top" indent="1"/>
      <protection/>
    </xf>
    <xf numFmtId="176" fontId="3" fillId="0" borderId="20" xfId="0" applyNumberFormat="1" applyFont="1" applyBorder="1" applyAlignment="1" applyProtection="1">
      <alignment/>
      <protection/>
    </xf>
    <xf numFmtId="176" fontId="3" fillId="0" borderId="11" xfId="0" applyNumberFormat="1" applyFont="1" applyBorder="1" applyAlignment="1" applyProtection="1">
      <alignment/>
      <protection/>
    </xf>
    <xf numFmtId="176" fontId="3" fillId="0" borderId="21" xfId="0" applyNumberFormat="1" applyFont="1" applyBorder="1" applyAlignment="1" applyProtection="1">
      <alignment/>
      <protection/>
    </xf>
    <xf numFmtId="174" fontId="3" fillId="0" borderId="11" xfId="0" applyNumberFormat="1" applyFont="1" applyBorder="1" applyAlignment="1" applyProtection="1">
      <alignment/>
      <protection/>
    </xf>
    <xf numFmtId="176" fontId="3" fillId="0" borderId="26" xfId="0" applyNumberFormat="1" applyFont="1" applyBorder="1" applyAlignment="1" applyProtection="1">
      <alignment/>
      <protection/>
    </xf>
    <xf numFmtId="0" fontId="5" fillId="0" borderId="23" xfId="0" applyFont="1" applyBorder="1" applyAlignment="1" applyProtection="1">
      <alignment/>
      <protection/>
    </xf>
    <xf numFmtId="176" fontId="5" fillId="0" borderId="23" xfId="0" applyNumberFormat="1" applyFont="1" applyBorder="1" applyAlignment="1" applyProtection="1">
      <alignment/>
      <protection/>
    </xf>
    <xf numFmtId="176" fontId="5" fillId="0" borderId="12" xfId="0" applyNumberFormat="1" applyFont="1" applyBorder="1" applyAlignment="1" applyProtection="1">
      <alignment/>
      <protection/>
    </xf>
    <xf numFmtId="176" fontId="5" fillId="0" borderId="24" xfId="0" applyNumberFormat="1" applyFont="1" applyBorder="1" applyAlignment="1" applyProtection="1">
      <alignment/>
      <protection/>
    </xf>
    <xf numFmtId="174" fontId="5" fillId="0" borderId="12" xfId="0" applyNumberFormat="1" applyFont="1" applyBorder="1" applyAlignment="1" applyProtection="1">
      <alignment/>
      <protection/>
    </xf>
    <xf numFmtId="176" fontId="5" fillId="0" borderId="28" xfId="0" applyNumberFormat="1" applyFont="1" applyBorder="1" applyAlignment="1" applyProtection="1">
      <alignment/>
      <protection/>
    </xf>
    <xf numFmtId="0" fontId="3" fillId="0" borderId="46" xfId="0" applyFont="1" applyFill="1" applyBorder="1" applyAlignment="1" applyProtection="1">
      <alignment horizontal="center" vertical="center" wrapText="1"/>
      <protection/>
    </xf>
    <xf numFmtId="0" fontId="3" fillId="0" borderId="47" xfId="0" applyFont="1" applyFill="1" applyBorder="1" applyAlignment="1" applyProtection="1">
      <alignment horizontal="center" vertical="center" wrapText="1"/>
      <protection/>
    </xf>
    <xf numFmtId="0" fontId="3" fillId="0" borderId="48" xfId="0" applyFont="1" applyFill="1" applyBorder="1" applyAlignment="1" applyProtection="1">
      <alignment horizontal="center" vertical="center" wrapText="1"/>
      <protection/>
    </xf>
    <xf numFmtId="0" fontId="5" fillId="0" borderId="0" xfId="0" applyFont="1" applyAlignment="1" applyProtection="1">
      <alignment/>
      <protection/>
    </xf>
    <xf numFmtId="0" fontId="3" fillId="0" borderId="50" xfId="0" applyFont="1" applyFill="1" applyBorder="1" applyAlignment="1" applyProtection="1">
      <alignment horizontal="center" vertical="center" wrapText="1"/>
      <protection/>
    </xf>
    <xf numFmtId="0" fontId="0" fillId="0" borderId="0" xfId="0" applyAlignment="1" applyProtection="1">
      <alignment/>
      <protection/>
    </xf>
    <xf numFmtId="0" fontId="3" fillId="0" borderId="51" xfId="0" applyFont="1" applyFill="1" applyBorder="1" applyAlignment="1" applyProtection="1">
      <alignment horizontal="center" vertical="center" wrapText="1"/>
      <protection/>
    </xf>
    <xf numFmtId="0" fontId="4" fillId="0" borderId="20" xfId="0" applyFont="1" applyFill="1" applyBorder="1" applyAlignment="1" applyProtection="1">
      <alignment/>
      <protection/>
    </xf>
    <xf numFmtId="176" fontId="5" fillId="0" borderId="20" xfId="0" applyNumberFormat="1" applyFont="1" applyBorder="1" applyAlignment="1" applyProtection="1">
      <alignment horizontal="left" wrapText="1"/>
      <protection/>
    </xf>
    <xf numFmtId="176" fontId="5" fillId="0" borderId="52" xfId="0" applyNumberFormat="1" applyFont="1" applyBorder="1" applyAlignment="1" applyProtection="1">
      <alignment horizontal="left" wrapText="1"/>
      <protection/>
    </xf>
    <xf numFmtId="176" fontId="5" fillId="0" borderId="21" xfId="0" applyNumberFormat="1" applyFont="1" applyBorder="1" applyAlignment="1" applyProtection="1">
      <alignment horizontal="left" wrapText="1"/>
      <protection/>
    </xf>
    <xf numFmtId="176" fontId="0" fillId="0" borderId="21" xfId="0" applyNumberFormat="1" applyBorder="1" applyAlignment="1" applyProtection="1">
      <alignment/>
      <protection/>
    </xf>
    <xf numFmtId="176" fontId="0" fillId="0" borderId="22" xfId="0" applyNumberFormat="1" applyBorder="1" applyAlignment="1" applyProtection="1">
      <alignment/>
      <protection/>
    </xf>
    <xf numFmtId="0" fontId="5" fillId="0" borderId="20" xfId="0" applyFont="1" applyFill="1" applyBorder="1" applyAlignment="1" applyProtection="1">
      <alignment/>
      <protection/>
    </xf>
    <xf numFmtId="176" fontId="5" fillId="0" borderId="52" xfId="0" applyNumberFormat="1" applyFont="1" applyBorder="1" applyAlignment="1" applyProtection="1">
      <alignment/>
      <protection/>
    </xf>
    <xf numFmtId="176" fontId="5" fillId="0" borderId="22" xfId="0" applyNumberFormat="1" applyFont="1" applyBorder="1" applyAlignment="1" applyProtection="1">
      <alignment/>
      <protection/>
    </xf>
    <xf numFmtId="0" fontId="5" fillId="0" borderId="23" xfId="0" applyFont="1" applyFill="1" applyBorder="1" applyAlignment="1" applyProtection="1">
      <alignment/>
      <protection/>
    </xf>
    <xf numFmtId="176" fontId="5" fillId="0" borderId="53" xfId="0" applyNumberFormat="1" applyFont="1" applyBorder="1" applyAlignment="1" applyProtection="1">
      <alignment/>
      <protection/>
    </xf>
    <xf numFmtId="176" fontId="5" fillId="0" borderId="25" xfId="0" applyNumberFormat="1" applyFont="1" applyBorder="1" applyAlignment="1" applyProtection="1">
      <alignment/>
      <protection/>
    </xf>
    <xf numFmtId="0" fontId="3" fillId="0" borderId="18" xfId="0" applyFont="1" applyFill="1" applyBorder="1" applyAlignment="1">
      <alignment vertical="center"/>
    </xf>
    <xf numFmtId="0" fontId="6" fillId="0" borderId="37" xfId="0" applyNumberFormat="1" applyFont="1" applyFill="1" applyBorder="1" applyAlignment="1" applyProtection="1">
      <alignment horizontal="left" indent="1"/>
      <protection/>
    </xf>
    <xf numFmtId="0" fontId="5" fillId="0" borderId="21" xfId="0" applyNumberFormat="1" applyFont="1" applyBorder="1" applyAlignment="1" applyProtection="1">
      <alignment horizontal="center"/>
      <protection/>
    </xf>
    <xf numFmtId="174" fontId="3" fillId="0" borderId="21" xfId="0" applyNumberFormat="1" applyFont="1" applyFill="1" applyBorder="1" applyAlignment="1" applyProtection="1">
      <alignment/>
      <protection/>
    </xf>
    <xf numFmtId="0" fontId="5" fillId="0" borderId="37" xfId="0" applyNumberFormat="1" applyFont="1" applyFill="1" applyBorder="1" applyAlignment="1" applyProtection="1">
      <alignment horizontal="left" indent="2"/>
      <protection/>
    </xf>
    <xf numFmtId="175" fontId="5" fillId="0" borderId="21" xfId="0" applyNumberFormat="1" applyFont="1" applyFill="1" applyBorder="1" applyAlignment="1" applyProtection="1">
      <alignment/>
      <protection/>
    </xf>
    <xf numFmtId="174" fontId="5" fillId="0" borderId="21" xfId="0" applyNumberFormat="1" applyFont="1" applyFill="1" applyBorder="1" applyAlignment="1" applyProtection="1">
      <alignment/>
      <protection/>
    </xf>
    <xf numFmtId="174" fontId="5" fillId="0" borderId="21" xfId="42" applyNumberFormat="1" applyFont="1" applyFill="1" applyBorder="1" applyAlignment="1" applyProtection="1">
      <alignment/>
      <protection/>
    </xf>
    <xf numFmtId="0" fontId="5" fillId="0" borderId="21" xfId="0" applyNumberFormat="1" applyFont="1" applyFill="1" applyBorder="1" applyAlignment="1" applyProtection="1">
      <alignment horizontal="center"/>
      <protection/>
    </xf>
    <xf numFmtId="0" fontId="3" fillId="0" borderId="54" xfId="0" applyNumberFormat="1" applyFont="1" applyBorder="1" applyAlignment="1" applyProtection="1">
      <alignment/>
      <protection/>
    </xf>
    <xf numFmtId="0" fontId="5" fillId="0" borderId="40" xfId="0" applyNumberFormat="1" applyFont="1" applyBorder="1" applyAlignment="1" applyProtection="1">
      <alignment horizontal="center"/>
      <protection/>
    </xf>
    <xf numFmtId="0" fontId="5" fillId="0" borderId="37" xfId="0" applyNumberFormat="1" applyFont="1" applyBorder="1" applyAlignment="1" applyProtection="1">
      <alignment/>
      <protection/>
    </xf>
    <xf numFmtId="0" fontId="4" fillId="0" borderId="37" xfId="0" applyNumberFormat="1" applyFont="1" applyBorder="1" applyAlignment="1" applyProtection="1">
      <alignment/>
      <protection/>
    </xf>
    <xf numFmtId="0" fontId="7" fillId="0" borderId="21" xfId="0" applyNumberFormat="1" applyFont="1" applyBorder="1" applyAlignment="1" applyProtection="1">
      <alignment horizontal="center"/>
      <protection/>
    </xf>
    <xf numFmtId="0" fontId="3" fillId="0" borderId="55" xfId="0" applyNumberFormat="1" applyFont="1" applyBorder="1" applyAlignment="1" applyProtection="1">
      <alignment/>
      <protection/>
    </xf>
    <xf numFmtId="0" fontId="5" fillId="0" borderId="33" xfId="0" applyNumberFormat="1" applyFont="1" applyBorder="1" applyAlignment="1" applyProtection="1">
      <alignment horizontal="center"/>
      <protection/>
    </xf>
    <xf numFmtId="0" fontId="8" fillId="0" borderId="31" xfId="0" applyFont="1" applyBorder="1" applyAlignment="1" applyProtection="1">
      <alignment horizontal="left"/>
      <protection/>
    </xf>
    <xf numFmtId="0" fontId="0" fillId="0" borderId="31" xfId="0" applyBorder="1" applyAlignment="1">
      <alignment/>
    </xf>
    <xf numFmtId="0" fontId="9" fillId="0" borderId="0" xfId="0" applyFont="1" applyBorder="1" applyAlignment="1" applyProtection="1">
      <alignment/>
      <protection/>
    </xf>
    <xf numFmtId="0" fontId="0" fillId="0" borderId="0" xfId="0" applyAlignment="1">
      <alignment/>
    </xf>
    <xf numFmtId="0" fontId="9" fillId="0" borderId="0" xfId="0" applyFont="1" applyBorder="1" applyAlignment="1" applyProtection="1" quotePrefix="1">
      <alignment/>
      <protection/>
    </xf>
    <xf numFmtId="0" fontId="5" fillId="0" borderId="0" xfId="0" applyFont="1" applyAlignment="1">
      <alignment vertical="top"/>
    </xf>
    <xf numFmtId="176" fontId="3" fillId="0" borderId="22" xfId="0" applyNumberFormat="1" applyFont="1" applyFill="1" applyBorder="1" applyAlignment="1" applyProtection="1">
      <alignment/>
      <protection/>
    </xf>
    <xf numFmtId="176" fontId="3" fillId="0" borderId="52" xfId="0" applyNumberFormat="1" applyFont="1" applyFill="1" applyBorder="1" applyAlignment="1" applyProtection="1">
      <alignment/>
      <protection/>
    </xf>
    <xf numFmtId="176" fontId="5" fillId="0" borderId="22" xfId="0" applyNumberFormat="1" applyFont="1" applyFill="1" applyBorder="1" applyAlignment="1" applyProtection="1">
      <alignment/>
      <protection/>
    </xf>
    <xf numFmtId="176" fontId="5" fillId="0" borderId="52" xfId="0" applyNumberFormat="1" applyFont="1" applyFill="1" applyBorder="1" applyAlignment="1" applyProtection="1">
      <alignment/>
      <protection/>
    </xf>
    <xf numFmtId="176" fontId="5" fillId="0" borderId="22" xfId="42" applyNumberFormat="1" applyFont="1" applyFill="1" applyBorder="1" applyAlignment="1" applyProtection="1">
      <alignment/>
      <protection/>
    </xf>
    <xf numFmtId="176" fontId="5" fillId="0" borderId="52" xfId="42" applyNumberFormat="1" applyFont="1" applyFill="1" applyBorder="1" applyAlignment="1" applyProtection="1">
      <alignment/>
      <protection/>
    </xf>
    <xf numFmtId="176" fontId="5" fillId="0" borderId="21" xfId="42" applyNumberFormat="1" applyFont="1" applyFill="1" applyBorder="1" applyAlignment="1" applyProtection="1">
      <alignment/>
      <protection/>
    </xf>
    <xf numFmtId="0" fontId="3" fillId="0" borderId="56" xfId="0" applyFont="1" applyFill="1"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57"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176" fontId="3" fillId="0" borderId="19" xfId="0" applyNumberFormat="1" applyFont="1" applyBorder="1" applyAlignment="1" applyProtection="1">
      <alignment horizontal="center"/>
      <protection/>
    </xf>
    <xf numFmtId="176" fontId="3" fillId="0" borderId="56" xfId="0" applyNumberFormat="1" applyFont="1" applyBorder="1" applyAlignment="1" applyProtection="1">
      <alignment horizontal="center"/>
      <protection/>
    </xf>
    <xf numFmtId="176" fontId="3" fillId="0" borderId="18" xfId="0" applyNumberFormat="1" applyFont="1" applyBorder="1" applyAlignment="1" applyProtection="1">
      <alignment horizontal="center"/>
      <protection/>
    </xf>
    <xf numFmtId="0" fontId="3" fillId="0" borderId="18" xfId="0" applyFont="1" applyBorder="1" applyAlignment="1" applyProtection="1">
      <alignment horizontal="center"/>
      <protection/>
    </xf>
    <xf numFmtId="176" fontId="3" fillId="0" borderId="58" xfId="0" applyNumberFormat="1" applyFont="1" applyFill="1" applyBorder="1" applyAlignment="1" applyProtection="1">
      <alignment/>
      <protection/>
    </xf>
    <xf numFmtId="176" fontId="3" fillId="0" borderId="59" xfId="0" applyNumberFormat="1" applyFont="1" applyFill="1" applyBorder="1" applyAlignment="1" applyProtection="1">
      <alignment/>
      <protection/>
    </xf>
    <xf numFmtId="174" fontId="3" fillId="0" borderId="40" xfId="0" applyNumberFormat="1" applyFont="1" applyFill="1" applyBorder="1" applyAlignment="1" applyProtection="1">
      <alignment/>
      <protection/>
    </xf>
    <xf numFmtId="176" fontId="3" fillId="0" borderId="25" xfId="0" applyNumberFormat="1" applyFont="1" applyBorder="1" applyAlignment="1" applyProtection="1">
      <alignment/>
      <protection/>
    </xf>
    <xf numFmtId="176" fontId="3" fillId="0" borderId="53" xfId="0" applyNumberFormat="1" applyFont="1" applyBorder="1" applyAlignment="1" applyProtection="1">
      <alignment/>
      <protection/>
    </xf>
    <xf numFmtId="176" fontId="3" fillId="0" borderId="24" xfId="0" applyNumberFormat="1" applyFont="1" applyBorder="1" applyAlignment="1" applyProtection="1">
      <alignment/>
      <protection/>
    </xf>
    <xf numFmtId="174" fontId="3" fillId="0" borderId="24" xfId="0" applyNumberFormat="1" applyFont="1" applyBorder="1" applyAlignment="1" applyProtection="1">
      <alignment/>
      <protection/>
    </xf>
    <xf numFmtId="0" fontId="0" fillId="0" borderId="0" xfId="0" applyAlignment="1" applyProtection="1">
      <alignment/>
      <protection/>
    </xf>
    <xf numFmtId="0" fontId="5" fillId="0" borderId="0" xfId="0" applyFont="1" applyAlignment="1" applyProtection="1">
      <alignment vertical="top"/>
      <protection/>
    </xf>
    <xf numFmtId="174" fontId="3" fillId="0" borderId="44" xfId="0" applyNumberFormat="1" applyFont="1" applyFill="1" applyBorder="1" applyAlignment="1" applyProtection="1">
      <alignment/>
      <protection/>
    </xf>
    <xf numFmtId="175" fontId="5" fillId="0" borderId="21" xfId="44" applyNumberFormat="1" applyFont="1" applyFill="1" applyBorder="1" applyAlignment="1" applyProtection="1">
      <alignment/>
      <protection/>
    </xf>
    <xf numFmtId="174" fontId="5" fillId="0" borderId="21" xfId="44" applyNumberFormat="1" applyFont="1" applyFill="1" applyBorder="1" applyAlignment="1" applyProtection="1">
      <alignment/>
      <protection/>
    </xf>
    <xf numFmtId="174" fontId="3" fillId="0" borderId="44" xfId="0" applyNumberFormat="1" applyFont="1" applyFill="1" applyBorder="1" applyAlignment="1" applyProtection="1">
      <alignment/>
      <protection/>
    </xf>
    <xf numFmtId="174" fontId="3" fillId="0" borderId="40" xfId="0" applyNumberFormat="1" applyFont="1" applyFill="1" applyBorder="1" applyAlignment="1" applyProtection="1">
      <alignment/>
      <protection/>
    </xf>
    <xf numFmtId="174" fontId="5" fillId="0" borderId="21" xfId="0" applyNumberFormat="1" applyFont="1" applyFill="1" applyBorder="1" applyAlignment="1" applyProtection="1">
      <alignment/>
      <protection/>
    </xf>
    <xf numFmtId="174" fontId="5" fillId="0" borderId="21" xfId="44" applyNumberFormat="1" applyFont="1" applyFill="1" applyBorder="1" applyAlignment="1" applyProtection="1">
      <alignment/>
      <protection/>
    </xf>
    <xf numFmtId="174" fontId="3" fillId="0" borderId="44" xfId="44" applyNumberFormat="1" applyFont="1" applyFill="1" applyBorder="1" applyAlignment="1" applyProtection="1">
      <alignment/>
      <protection/>
    </xf>
    <xf numFmtId="2" fontId="3" fillId="0" borderId="55" xfId="0" applyNumberFormat="1" applyFont="1" applyBorder="1" applyAlignment="1" applyProtection="1">
      <alignment vertical="center"/>
      <protection/>
    </xf>
    <xf numFmtId="176" fontId="3" fillId="0" borderId="60" xfId="0" applyNumberFormat="1" applyFont="1" applyFill="1" applyBorder="1" applyAlignment="1" applyProtection="1">
      <alignment/>
      <protection/>
    </xf>
    <xf numFmtId="176" fontId="3" fillId="0" borderId="61" xfId="0" applyNumberFormat="1" applyFont="1" applyFill="1" applyBorder="1" applyAlignment="1" applyProtection="1">
      <alignment/>
      <protection/>
    </xf>
    <xf numFmtId="176" fontId="3" fillId="0" borderId="44" xfId="0" applyNumberFormat="1" applyFont="1" applyFill="1" applyBorder="1" applyAlignment="1" applyProtection="1">
      <alignment/>
      <protection/>
    </xf>
    <xf numFmtId="176" fontId="5" fillId="0" borderId="22" xfId="44" applyNumberFormat="1" applyFont="1" applyFill="1" applyBorder="1" applyAlignment="1" applyProtection="1">
      <alignment/>
      <protection/>
    </xf>
    <xf numFmtId="176" fontId="5" fillId="0" borderId="52" xfId="44" applyNumberFormat="1" applyFont="1" applyFill="1" applyBorder="1" applyAlignment="1" applyProtection="1">
      <alignment/>
      <protection/>
    </xf>
    <xf numFmtId="176" fontId="5" fillId="0" borderId="21" xfId="44" applyNumberFormat="1" applyFont="1" applyFill="1" applyBorder="1" applyAlignment="1" applyProtection="1">
      <alignment/>
      <protection/>
    </xf>
    <xf numFmtId="176" fontId="3" fillId="0" borderId="60" xfId="0" applyNumberFormat="1" applyFont="1" applyFill="1" applyBorder="1" applyAlignment="1" applyProtection="1">
      <alignment/>
      <protection/>
    </xf>
    <xf numFmtId="176" fontId="3" fillId="0" borderId="61" xfId="0" applyNumberFormat="1" applyFont="1" applyFill="1" applyBorder="1" applyAlignment="1" applyProtection="1">
      <alignment/>
      <protection/>
    </xf>
    <xf numFmtId="176" fontId="3" fillId="0" borderId="58" xfId="44" applyNumberFormat="1" applyFont="1" applyFill="1" applyBorder="1" applyAlignment="1" applyProtection="1">
      <alignment/>
      <protection/>
    </xf>
    <xf numFmtId="176" fontId="3" fillId="0" borderId="59" xfId="44" applyNumberFormat="1" applyFont="1" applyFill="1" applyBorder="1" applyAlignment="1" applyProtection="1">
      <alignment/>
      <protection/>
    </xf>
    <xf numFmtId="176" fontId="3" fillId="0" borderId="40" xfId="44" applyNumberFormat="1" applyFont="1" applyFill="1" applyBorder="1" applyAlignment="1" applyProtection="1">
      <alignment/>
      <protection/>
    </xf>
    <xf numFmtId="176" fontId="5" fillId="0" borderId="22" xfId="0" applyNumberFormat="1" applyFont="1" applyFill="1" applyBorder="1" applyAlignment="1" applyProtection="1">
      <alignment/>
      <protection/>
    </xf>
    <xf numFmtId="176" fontId="5" fillId="0" borderId="52" xfId="0" applyNumberFormat="1" applyFont="1" applyFill="1" applyBorder="1" applyAlignment="1" applyProtection="1">
      <alignment/>
      <protection/>
    </xf>
    <xf numFmtId="176" fontId="5" fillId="0" borderId="21" xfId="0" applyNumberFormat="1" applyFont="1" applyFill="1" applyBorder="1" applyAlignment="1" applyProtection="1">
      <alignment/>
      <protection/>
    </xf>
    <xf numFmtId="176" fontId="5" fillId="0" borderId="22" xfId="44" applyNumberFormat="1" applyFont="1" applyFill="1" applyBorder="1" applyAlignment="1" applyProtection="1">
      <alignment/>
      <protection/>
    </xf>
    <xf numFmtId="176" fontId="5" fillId="0" borderId="52" xfId="44" applyNumberFormat="1" applyFont="1" applyFill="1" applyBorder="1" applyAlignment="1" applyProtection="1">
      <alignment/>
      <protection/>
    </xf>
    <xf numFmtId="176" fontId="5" fillId="0" borderId="21" xfId="44" applyNumberFormat="1" applyFont="1" applyFill="1" applyBorder="1" applyAlignment="1" applyProtection="1">
      <alignment/>
      <protection/>
    </xf>
    <xf numFmtId="176" fontId="3" fillId="0" borderId="60" xfId="44" applyNumberFormat="1" applyFont="1" applyFill="1" applyBorder="1" applyAlignment="1" applyProtection="1">
      <alignment/>
      <protection/>
    </xf>
    <xf numFmtId="176" fontId="3" fillId="0" borderId="61" xfId="44" applyNumberFormat="1" applyFont="1" applyFill="1" applyBorder="1" applyAlignment="1" applyProtection="1">
      <alignment/>
      <protection/>
    </xf>
    <xf numFmtId="176" fontId="3" fillId="0" borderId="44" xfId="44" applyNumberFormat="1" applyFont="1" applyFill="1" applyBorder="1" applyAlignment="1" applyProtection="1">
      <alignment/>
      <protection/>
    </xf>
    <xf numFmtId="176" fontId="3" fillId="0" borderId="58" xfId="0" applyNumberFormat="1" applyFont="1" applyFill="1" applyBorder="1" applyAlignment="1" applyProtection="1">
      <alignment/>
      <protection/>
    </xf>
    <xf numFmtId="176" fontId="3" fillId="0" borderId="59" xfId="0" applyNumberFormat="1" applyFont="1" applyFill="1" applyBorder="1" applyAlignment="1" applyProtection="1">
      <alignment/>
      <protection/>
    </xf>
    <xf numFmtId="176" fontId="3" fillId="0" borderId="40" xfId="0" applyNumberFormat="1" applyFont="1" applyFill="1" applyBorder="1" applyAlignment="1" applyProtection="1">
      <alignment/>
      <protection/>
    </xf>
    <xf numFmtId="0" fontId="5" fillId="0" borderId="52" xfId="0" applyNumberFormat="1" applyFont="1" applyFill="1" applyBorder="1" applyAlignment="1" applyProtection="1">
      <alignment horizontal="left" indent="2"/>
      <protection/>
    </xf>
    <xf numFmtId="0" fontId="10" fillId="0" borderId="52" xfId="0" applyFont="1" applyFill="1" applyBorder="1" applyAlignment="1" applyProtection="1">
      <alignment horizontal="left" vertical="top" wrapText="1" indent="3"/>
      <protection/>
    </xf>
    <xf numFmtId="0" fontId="3" fillId="0" borderId="37" xfId="0" applyNumberFormat="1" applyFont="1" applyBorder="1" applyAlignment="1" applyProtection="1">
      <alignment/>
      <protection/>
    </xf>
    <xf numFmtId="176" fontId="3" fillId="0" borderId="62" xfId="0" applyNumberFormat="1" applyFont="1" applyBorder="1" applyAlignment="1" applyProtection="1">
      <alignment horizontal="center"/>
      <protection/>
    </xf>
    <xf numFmtId="176" fontId="3" fillId="0" borderId="63" xfId="0" applyNumberFormat="1" applyFont="1" applyBorder="1" applyAlignment="1" applyProtection="1">
      <alignment horizontal="center"/>
      <protection/>
    </xf>
    <xf numFmtId="176" fontId="3" fillId="0" borderId="48" xfId="0" applyNumberFormat="1" applyFont="1" applyBorder="1" applyAlignment="1" applyProtection="1">
      <alignment horizontal="center"/>
      <protection/>
    </xf>
    <xf numFmtId="0" fontId="3" fillId="0" borderId="48" xfId="0" applyFont="1" applyBorder="1" applyAlignment="1" applyProtection="1">
      <alignment horizontal="center"/>
      <protection/>
    </xf>
    <xf numFmtId="0" fontId="9" fillId="0" borderId="37" xfId="0" applyFont="1" applyBorder="1" applyAlignment="1" applyProtection="1">
      <alignment horizontal="right"/>
      <protection/>
    </xf>
    <xf numFmtId="0" fontId="9" fillId="0" borderId="0" xfId="0" applyFont="1" applyBorder="1" applyAlignment="1" applyProtection="1">
      <alignment horizontal="right"/>
      <protection/>
    </xf>
    <xf numFmtId="0" fontId="3" fillId="0" borderId="64" xfId="0" applyFont="1" applyFill="1" applyBorder="1" applyAlignment="1" applyProtection="1">
      <alignment horizontal="center" vertical="center" wrapText="1"/>
      <protection/>
    </xf>
    <xf numFmtId="0" fontId="5" fillId="0" borderId="18" xfId="0" applyFont="1" applyBorder="1" applyAlignment="1" applyProtection="1">
      <alignment horizontal="center"/>
      <protection/>
    </xf>
    <xf numFmtId="174" fontId="3" fillId="0" borderId="18" xfId="0" applyNumberFormat="1" applyFont="1" applyBorder="1" applyAlignment="1" applyProtection="1">
      <alignment horizontal="center"/>
      <protection/>
    </xf>
    <xf numFmtId="0" fontId="5" fillId="0" borderId="37" xfId="0" applyNumberFormat="1" applyFont="1" applyBorder="1" applyAlignment="1" applyProtection="1">
      <alignment horizontal="left" indent="1"/>
      <protection/>
    </xf>
    <xf numFmtId="0" fontId="5" fillId="0" borderId="21" xfId="0" applyFont="1" applyFill="1" applyBorder="1" applyAlignment="1" applyProtection="1">
      <alignment horizontal="center"/>
      <protection/>
    </xf>
    <xf numFmtId="0" fontId="5" fillId="0" borderId="37" xfId="0" applyNumberFormat="1" applyFont="1" applyFill="1" applyBorder="1" applyAlignment="1" applyProtection="1">
      <alignment horizontal="left" indent="1"/>
      <protection/>
    </xf>
    <xf numFmtId="174" fontId="5" fillId="0" borderId="21" xfId="0" applyNumberFormat="1" applyFont="1" applyBorder="1" applyAlignment="1" applyProtection="1">
      <alignment/>
      <protection/>
    </xf>
    <xf numFmtId="0" fontId="5" fillId="0" borderId="21" xfId="0" applyFont="1" applyBorder="1" applyAlignment="1" applyProtection="1">
      <alignment horizontal="center"/>
      <protection/>
    </xf>
    <xf numFmtId="0" fontId="3" fillId="0" borderId="54" xfId="0" applyNumberFormat="1" applyFont="1" applyBorder="1" applyAlignment="1" applyProtection="1">
      <alignment horizontal="left" vertical="top" wrapText="1"/>
      <protection/>
    </xf>
    <xf numFmtId="0" fontId="5" fillId="0" borderId="40" xfId="0" applyFont="1" applyBorder="1" applyAlignment="1" applyProtection="1">
      <alignment horizontal="center" vertical="top"/>
      <protection/>
    </xf>
    <xf numFmtId="176" fontId="3" fillId="0" borderId="58" xfId="0" applyNumberFormat="1" applyFont="1" applyBorder="1" applyAlignment="1" applyProtection="1">
      <alignment vertical="top"/>
      <protection/>
    </xf>
    <xf numFmtId="176" fontId="3" fillId="0" borderId="59" xfId="0" applyNumberFormat="1" applyFont="1" applyBorder="1" applyAlignment="1" applyProtection="1">
      <alignment vertical="top"/>
      <protection/>
    </xf>
    <xf numFmtId="176" fontId="3" fillId="0" borderId="40" xfId="0" applyNumberFormat="1" applyFont="1" applyBorder="1" applyAlignment="1" applyProtection="1">
      <alignment vertical="top"/>
      <protection/>
    </xf>
    <xf numFmtId="174" fontId="3" fillId="0" borderId="40" xfId="0" applyNumberFormat="1" applyFont="1" applyBorder="1" applyAlignment="1" applyProtection="1">
      <alignment vertical="top"/>
      <protection/>
    </xf>
    <xf numFmtId="0" fontId="7" fillId="0" borderId="21" xfId="0" applyFont="1" applyBorder="1" applyAlignment="1" applyProtection="1">
      <alignment horizontal="center"/>
      <protection/>
    </xf>
    <xf numFmtId="0" fontId="3" fillId="0" borderId="54" xfId="0" applyNumberFormat="1" applyFont="1" applyBorder="1" applyAlignment="1" applyProtection="1">
      <alignment vertical="top"/>
      <protection/>
    </xf>
    <xf numFmtId="176" fontId="3" fillId="0" borderId="60" xfId="0" applyNumberFormat="1" applyFont="1" applyBorder="1" applyAlignment="1" applyProtection="1">
      <alignment/>
      <protection/>
    </xf>
    <xf numFmtId="176" fontId="3" fillId="0" borderId="61" xfId="0" applyNumberFormat="1" applyFont="1" applyBorder="1" applyAlignment="1" applyProtection="1">
      <alignment/>
      <protection/>
    </xf>
    <xf numFmtId="176" fontId="3" fillId="0" borderId="44" xfId="0" applyNumberFormat="1" applyFont="1" applyBorder="1" applyAlignment="1" applyProtection="1">
      <alignment/>
      <protection/>
    </xf>
    <xf numFmtId="174" fontId="3" fillId="0" borderId="44" xfId="0" applyNumberFormat="1" applyFont="1" applyBorder="1" applyAlignment="1" applyProtection="1">
      <alignment/>
      <protection/>
    </xf>
    <xf numFmtId="176" fontId="3" fillId="0" borderId="22" xfId="0" applyNumberFormat="1" applyFont="1" applyBorder="1" applyAlignment="1" applyProtection="1">
      <alignment/>
      <protection/>
    </xf>
    <xf numFmtId="176" fontId="3" fillId="0" borderId="52" xfId="0" applyNumberFormat="1" applyFont="1" applyBorder="1" applyAlignment="1" applyProtection="1">
      <alignment/>
      <protection/>
    </xf>
    <xf numFmtId="174" fontId="3" fillId="0" borderId="21" xfId="0" applyNumberFormat="1" applyFont="1" applyBorder="1" applyAlignment="1" applyProtection="1">
      <alignment/>
      <protection/>
    </xf>
    <xf numFmtId="0" fontId="5" fillId="0" borderId="37" xfId="0" applyNumberFormat="1" applyFont="1" applyBorder="1" applyAlignment="1" applyProtection="1">
      <alignment horizontal="left" wrapText="1" indent="1"/>
      <protection/>
    </xf>
    <xf numFmtId="176" fontId="3" fillId="0" borderId="21" xfId="44" applyNumberFormat="1" applyFont="1" applyFill="1" applyBorder="1" applyAlignment="1" applyProtection="1">
      <alignment/>
      <protection/>
    </xf>
    <xf numFmtId="174" fontId="3" fillId="0" borderId="21" xfId="44" applyNumberFormat="1" applyFont="1" applyFill="1" applyBorder="1" applyAlignment="1" applyProtection="1">
      <alignment/>
      <protection/>
    </xf>
    <xf numFmtId="176" fontId="3" fillId="0" borderId="22" xfId="44" applyNumberFormat="1" applyFont="1" applyFill="1" applyBorder="1" applyAlignment="1" applyProtection="1">
      <alignment/>
      <protection/>
    </xf>
    <xf numFmtId="0" fontId="3" fillId="0" borderId="37" xfId="0" applyNumberFormat="1" applyFont="1" applyBorder="1" applyAlignment="1" applyProtection="1">
      <alignment horizontal="left" wrapText="1"/>
      <protection/>
    </xf>
    <xf numFmtId="176" fontId="3" fillId="0" borderId="60" xfId="0" applyNumberFormat="1" applyFont="1" applyFill="1" applyBorder="1" applyAlignment="1" applyProtection="1">
      <alignment vertical="top"/>
      <protection/>
    </xf>
    <xf numFmtId="176" fontId="3" fillId="0" borderId="61" xfId="0" applyNumberFormat="1" applyFont="1" applyFill="1" applyBorder="1" applyAlignment="1" applyProtection="1">
      <alignment vertical="top"/>
      <protection/>
    </xf>
    <xf numFmtId="174" fontId="3" fillId="0" borderId="44" xfId="0" applyNumberFormat="1" applyFont="1" applyFill="1" applyBorder="1" applyAlignment="1" applyProtection="1">
      <alignment vertical="top"/>
      <protection/>
    </xf>
    <xf numFmtId="0" fontId="3" fillId="0" borderId="37" xfId="0" applyNumberFormat="1" applyFont="1" applyBorder="1" applyAlignment="1" applyProtection="1">
      <alignment wrapText="1"/>
      <protection/>
    </xf>
    <xf numFmtId="176" fontId="5" fillId="0" borderId="48" xfId="44" applyNumberFormat="1" applyFont="1" applyFill="1" applyBorder="1" applyAlignment="1" applyProtection="1">
      <alignment/>
      <protection/>
    </xf>
    <xf numFmtId="0" fontId="3" fillId="0" borderId="32" xfId="0" applyNumberFormat="1" applyFont="1" applyBorder="1" applyAlignment="1" applyProtection="1">
      <alignment/>
      <protection/>
    </xf>
    <xf numFmtId="0" fontId="5" fillId="0" borderId="33" xfId="0" applyFont="1" applyBorder="1" applyAlignment="1" applyProtection="1">
      <alignment horizontal="center"/>
      <protection/>
    </xf>
    <xf numFmtId="176" fontId="3" fillId="0" borderId="35" xfId="0" applyNumberFormat="1" applyFont="1" applyFill="1" applyBorder="1" applyAlignment="1" applyProtection="1">
      <alignment/>
      <protection/>
    </xf>
    <xf numFmtId="176" fontId="3" fillId="0" borderId="32" xfId="0" applyNumberFormat="1" applyFont="1" applyBorder="1" applyAlignment="1" applyProtection="1">
      <alignment/>
      <protection/>
    </xf>
    <xf numFmtId="176" fontId="3" fillId="0" borderId="33" xfId="0" applyNumberFormat="1" applyFont="1" applyFill="1" applyBorder="1" applyAlignment="1" applyProtection="1">
      <alignment/>
      <protection/>
    </xf>
    <xf numFmtId="176" fontId="3" fillId="0" borderId="33" xfId="0" applyNumberFormat="1" applyFont="1" applyBorder="1" applyAlignment="1" applyProtection="1">
      <alignment/>
      <protection/>
    </xf>
    <xf numFmtId="174" fontId="3" fillId="0" borderId="33" xfId="0" applyNumberFormat="1" applyFont="1" applyBorder="1" applyAlignment="1" applyProtection="1">
      <alignment/>
      <protection/>
    </xf>
    <xf numFmtId="176" fontId="3" fillId="0" borderId="35" xfId="0" applyNumberFormat="1" applyFont="1" applyBorder="1" applyAlignment="1" applyProtection="1">
      <alignment/>
      <protection/>
    </xf>
    <xf numFmtId="0" fontId="5" fillId="0" borderId="0" xfId="0" applyFont="1" applyBorder="1" applyAlignment="1" applyProtection="1">
      <alignment/>
      <protection/>
    </xf>
    <xf numFmtId="0" fontId="3" fillId="0" borderId="0" xfId="0" applyFont="1" applyAlignment="1" applyProtection="1">
      <alignment/>
      <protection/>
    </xf>
    <xf numFmtId="176" fontId="5" fillId="0" borderId="26" xfId="44" applyNumberFormat="1" applyFont="1" applyFill="1" applyBorder="1" applyAlignment="1" applyProtection="1">
      <alignment/>
      <protection/>
    </xf>
    <xf numFmtId="0" fontId="3" fillId="0" borderId="65" xfId="0" applyFont="1" applyFill="1" applyBorder="1" applyAlignment="1" applyProtection="1">
      <alignment horizontal="center" vertical="center" wrapText="1"/>
      <protection/>
    </xf>
    <xf numFmtId="0" fontId="3" fillId="0" borderId="65"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176" fontId="3" fillId="0" borderId="36" xfId="0" applyNumberFormat="1" applyFont="1" applyBorder="1" applyAlignment="1" applyProtection="1">
      <alignment horizontal="center"/>
      <protection/>
    </xf>
    <xf numFmtId="176" fontId="3" fillId="0" borderId="32" xfId="0" applyNumberFormat="1" applyFont="1" applyFill="1" applyBorder="1" applyAlignment="1" applyProtection="1">
      <alignment/>
      <protection/>
    </xf>
    <xf numFmtId="174" fontId="3" fillId="0" borderId="33" xfId="0" applyNumberFormat="1" applyFont="1" applyFill="1" applyBorder="1" applyAlignment="1" applyProtection="1">
      <alignment/>
      <protection/>
    </xf>
    <xf numFmtId="176" fontId="3" fillId="0" borderId="67" xfId="0" applyNumberFormat="1" applyFont="1" applyFill="1" applyBorder="1" applyAlignment="1" applyProtection="1">
      <alignment/>
      <protection/>
    </xf>
    <xf numFmtId="0" fontId="4" fillId="0" borderId="37" xfId="0" applyFont="1" applyBorder="1" applyAlignment="1" applyProtection="1">
      <alignment/>
      <protection/>
    </xf>
    <xf numFmtId="0" fontId="5" fillId="0" borderId="37" xfId="0" applyFont="1" applyBorder="1" applyAlignment="1" applyProtection="1">
      <alignment horizontal="left" indent="2"/>
      <protection/>
    </xf>
    <xf numFmtId="0" fontId="5" fillId="0" borderId="37" xfId="0" applyFont="1" applyFill="1" applyBorder="1" applyAlignment="1" applyProtection="1">
      <alignment horizontal="left" indent="2"/>
      <protection/>
    </xf>
    <xf numFmtId="0" fontId="3" fillId="0" borderId="37" xfId="0" applyFont="1" applyFill="1" applyBorder="1" applyAlignment="1" applyProtection="1">
      <alignment horizontal="left" indent="1"/>
      <protection/>
    </xf>
    <xf numFmtId="0" fontId="3" fillId="0" borderId="37" xfId="0" applyFont="1" applyBorder="1" applyAlignment="1" applyProtection="1">
      <alignment horizontal="left" indent="1"/>
      <protection/>
    </xf>
    <xf numFmtId="0" fontId="3" fillId="0" borderId="55" xfId="0" applyFont="1" applyBorder="1" applyAlignment="1" applyProtection="1">
      <alignment/>
      <protection/>
    </xf>
    <xf numFmtId="176" fontId="3" fillId="0" borderId="67" xfId="0" applyNumberFormat="1" applyFont="1" applyBorder="1" applyAlignment="1" applyProtection="1">
      <alignment/>
      <protection/>
    </xf>
    <xf numFmtId="0" fontId="9" fillId="0" borderId="0" xfId="0" applyFont="1" applyBorder="1" applyAlignment="1" applyProtection="1" quotePrefix="1">
      <alignment horizontal="left"/>
      <protection/>
    </xf>
    <xf numFmtId="0" fontId="3" fillId="0" borderId="24" xfId="0" applyFont="1" applyFill="1" applyBorder="1" applyAlignment="1" applyProtection="1">
      <alignment vertical="center"/>
      <protection/>
    </xf>
    <xf numFmtId="0" fontId="3" fillId="0" borderId="37" xfId="0" applyFont="1" applyFill="1" applyBorder="1" applyAlignment="1" applyProtection="1">
      <alignment/>
      <protection/>
    </xf>
    <xf numFmtId="0" fontId="5" fillId="0" borderId="18" xfId="0" applyFont="1" applyFill="1" applyBorder="1" applyAlignment="1" applyProtection="1">
      <alignment horizontal="center"/>
      <protection/>
    </xf>
    <xf numFmtId="176" fontId="3" fillId="0" borderId="19" xfId="0" applyNumberFormat="1" applyFont="1" applyFill="1" applyBorder="1" applyAlignment="1" applyProtection="1">
      <alignment horizontal="center"/>
      <protection/>
    </xf>
    <xf numFmtId="176" fontId="3" fillId="0" borderId="10" xfId="0" applyNumberFormat="1" applyFont="1" applyFill="1" applyBorder="1" applyAlignment="1" applyProtection="1">
      <alignment horizontal="center"/>
      <protection/>
    </xf>
    <xf numFmtId="176" fontId="3" fillId="0" borderId="18" xfId="0" applyNumberFormat="1" applyFont="1" applyFill="1" applyBorder="1" applyAlignment="1" applyProtection="1">
      <alignment horizontal="center"/>
      <protection/>
    </xf>
    <xf numFmtId="174" fontId="3" fillId="0" borderId="18" xfId="0" applyNumberFormat="1" applyFont="1" applyFill="1" applyBorder="1" applyAlignment="1" applyProtection="1">
      <alignment horizontal="center"/>
      <protection/>
    </xf>
    <xf numFmtId="176" fontId="3" fillId="0" borderId="36" xfId="0" applyNumberFormat="1" applyFont="1" applyFill="1" applyBorder="1" applyAlignment="1" applyProtection="1">
      <alignment horizontal="center"/>
      <protection/>
    </xf>
    <xf numFmtId="0" fontId="5" fillId="0" borderId="37" xfId="0" applyFont="1" applyFill="1" applyBorder="1" applyAlignment="1" applyProtection="1">
      <alignment horizontal="left" indent="1"/>
      <protection/>
    </xf>
    <xf numFmtId="0" fontId="3" fillId="0" borderId="54" xfId="0" applyFont="1" applyFill="1" applyBorder="1" applyAlignment="1" applyProtection="1">
      <alignment/>
      <protection/>
    </xf>
    <xf numFmtId="0" fontId="5" fillId="0" borderId="40" xfId="0" applyFont="1" applyFill="1" applyBorder="1" applyAlignment="1" applyProtection="1">
      <alignment horizontal="center"/>
      <protection/>
    </xf>
    <xf numFmtId="0" fontId="5" fillId="0" borderId="37" xfId="0" applyFont="1" applyFill="1" applyBorder="1" applyAlignment="1" applyProtection="1">
      <alignment/>
      <protection/>
    </xf>
    <xf numFmtId="0" fontId="5" fillId="0" borderId="68" xfId="0" applyFont="1" applyFill="1" applyBorder="1" applyAlignment="1" applyProtection="1">
      <alignment horizontal="center"/>
      <protection/>
    </xf>
    <xf numFmtId="0" fontId="7" fillId="0" borderId="21" xfId="0" applyFont="1" applyFill="1" applyBorder="1" applyAlignment="1" applyProtection="1">
      <alignment horizontal="center"/>
      <protection/>
    </xf>
    <xf numFmtId="0" fontId="3" fillId="0" borderId="57" xfId="0" applyFont="1" applyFill="1" applyBorder="1" applyAlignment="1" applyProtection="1">
      <alignment/>
      <protection/>
    </xf>
    <xf numFmtId="0" fontId="5" fillId="0" borderId="24" xfId="0" applyFont="1" applyFill="1" applyBorder="1" applyAlignment="1" applyProtection="1">
      <alignment horizontal="center"/>
      <protection/>
    </xf>
    <xf numFmtId="176" fontId="3" fillId="0" borderId="25" xfId="0" applyNumberFormat="1" applyFont="1" applyFill="1" applyBorder="1" applyAlignment="1" applyProtection="1">
      <alignment/>
      <protection/>
    </xf>
    <xf numFmtId="176" fontId="3" fillId="0" borderId="12" xfId="0" applyNumberFormat="1" applyFont="1" applyFill="1" applyBorder="1" applyAlignment="1" applyProtection="1">
      <alignment/>
      <protection/>
    </xf>
    <xf numFmtId="176" fontId="3" fillId="0" borderId="24" xfId="0" applyNumberFormat="1" applyFont="1" applyFill="1" applyBorder="1" applyAlignment="1" applyProtection="1">
      <alignment/>
      <protection/>
    </xf>
    <xf numFmtId="174" fontId="3" fillId="0" borderId="24" xfId="0" applyNumberFormat="1" applyFont="1" applyFill="1" applyBorder="1" applyAlignment="1" applyProtection="1">
      <alignment/>
      <protection/>
    </xf>
    <xf numFmtId="176" fontId="3" fillId="0" borderId="28" xfId="0" applyNumberFormat="1" applyFont="1" applyFill="1" applyBorder="1" applyAlignment="1" applyProtection="1">
      <alignment/>
      <protection/>
    </xf>
    <xf numFmtId="0" fontId="3" fillId="0" borderId="55" xfId="0" applyFont="1" applyFill="1" applyBorder="1" applyAlignment="1" applyProtection="1">
      <alignment/>
      <protection/>
    </xf>
    <xf numFmtId="0" fontId="5" fillId="0" borderId="33" xfId="0" applyFont="1" applyFill="1" applyBorder="1" applyAlignment="1" applyProtection="1">
      <alignment horizontal="center"/>
      <protection/>
    </xf>
    <xf numFmtId="176" fontId="3" fillId="0" borderId="34" xfId="0" applyNumberFormat="1" applyFont="1" applyFill="1" applyBorder="1" applyAlignment="1" applyProtection="1">
      <alignment/>
      <protection/>
    </xf>
    <xf numFmtId="175" fontId="3" fillId="0" borderId="33" xfId="0" applyNumberFormat="1" applyFont="1" applyFill="1" applyBorder="1" applyAlignment="1" applyProtection="1">
      <alignment/>
      <protection/>
    </xf>
    <xf numFmtId="0" fontId="8" fillId="0" borderId="0" xfId="0" applyFont="1" applyBorder="1" applyAlignment="1" applyProtection="1">
      <alignment horizontal="left"/>
      <protection/>
    </xf>
    <xf numFmtId="0" fontId="9" fillId="0" borderId="0" xfId="0" applyFont="1" applyBorder="1" applyAlignment="1" applyProtection="1">
      <alignment/>
      <protection/>
    </xf>
    <xf numFmtId="176" fontId="5" fillId="0" borderId="11" xfId="44" applyNumberFormat="1" applyFont="1" applyFill="1" applyBorder="1" applyAlignment="1" applyProtection="1">
      <alignment/>
      <protection/>
    </xf>
    <xf numFmtId="0" fontId="5" fillId="0" borderId="57" xfId="0" applyFont="1" applyFill="1" applyBorder="1" applyAlignment="1" applyProtection="1">
      <alignment horizontal="left" indent="1"/>
      <protection/>
    </xf>
    <xf numFmtId="175" fontId="5" fillId="0" borderId="48" xfId="0" applyNumberFormat="1" applyFont="1" applyFill="1" applyBorder="1" applyAlignment="1" applyProtection="1">
      <alignment/>
      <protection/>
    </xf>
    <xf numFmtId="175" fontId="5" fillId="0" borderId="44" xfId="0" applyNumberFormat="1" applyFont="1" applyFill="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center"/>
      <protection/>
    </xf>
    <xf numFmtId="177" fontId="3" fillId="0" borderId="0" xfId="0" applyNumberFormat="1" applyFont="1" applyBorder="1" applyAlignment="1" applyProtection="1">
      <alignment/>
      <protection/>
    </xf>
    <xf numFmtId="0" fontId="9" fillId="0" borderId="0" xfId="0" applyFont="1" applyBorder="1" applyAlignment="1" applyProtection="1" quotePrefix="1">
      <alignment/>
      <protection/>
    </xf>
    <xf numFmtId="176" fontId="5" fillId="0" borderId="37" xfId="0" applyNumberFormat="1" applyFont="1" applyFill="1" applyBorder="1" applyAlignment="1" applyProtection="1">
      <alignment/>
      <protection/>
    </xf>
    <xf numFmtId="176" fontId="5" fillId="0" borderId="37" xfId="44" applyNumberFormat="1" applyFont="1" applyFill="1" applyBorder="1" applyAlignment="1" applyProtection="1">
      <alignment/>
      <protection/>
    </xf>
    <xf numFmtId="176" fontId="5" fillId="0" borderId="69" xfId="0" applyNumberFormat="1" applyFont="1" applyFill="1" applyBorder="1" applyAlignment="1" applyProtection="1">
      <alignment/>
      <protection/>
    </xf>
    <xf numFmtId="176" fontId="5" fillId="0" borderId="44" xfId="0" applyNumberFormat="1" applyFont="1" applyFill="1" applyBorder="1" applyAlignment="1" applyProtection="1">
      <alignment/>
      <protection/>
    </xf>
    <xf numFmtId="176" fontId="5" fillId="0" borderId="70" xfId="0" applyNumberFormat="1" applyFont="1" applyFill="1" applyBorder="1" applyAlignment="1" applyProtection="1">
      <alignment/>
      <protection/>
    </xf>
    <xf numFmtId="176" fontId="5" fillId="0" borderId="43" xfId="0" applyNumberFormat="1" applyFont="1" applyFill="1" applyBorder="1" applyAlignment="1" applyProtection="1">
      <alignment/>
      <protection/>
    </xf>
    <xf numFmtId="176" fontId="5" fillId="0" borderId="45" xfId="0" applyNumberFormat="1" applyFont="1" applyFill="1" applyBorder="1" applyAlignment="1" applyProtection="1">
      <alignment/>
      <protection/>
    </xf>
    <xf numFmtId="0" fontId="3" fillId="0" borderId="66"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57" xfId="0" applyFont="1" applyFill="1" applyBorder="1" applyAlignment="1" applyProtection="1">
      <alignment horizontal="center" vertical="center" wrapText="1"/>
      <protection/>
    </xf>
    <xf numFmtId="0" fontId="3" fillId="0" borderId="71"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52" xfId="0" applyNumberFormat="1" applyFont="1" applyBorder="1" applyAlignment="1" applyProtection="1">
      <alignment/>
      <protection/>
    </xf>
    <xf numFmtId="176" fontId="3" fillId="0" borderId="37" xfId="0" applyNumberFormat="1" applyFont="1" applyBorder="1" applyAlignment="1" applyProtection="1">
      <alignment/>
      <protection/>
    </xf>
    <xf numFmtId="175" fontId="3" fillId="0" borderId="21" xfId="0" applyNumberFormat="1" applyFont="1" applyBorder="1" applyAlignment="1" applyProtection="1">
      <alignment/>
      <protection/>
    </xf>
    <xf numFmtId="0" fontId="4" fillId="0" borderId="52" xfId="0" applyNumberFormat="1" applyFont="1" applyBorder="1" applyAlignment="1" applyProtection="1">
      <alignment horizontal="left" indent="1"/>
      <protection/>
    </xf>
    <xf numFmtId="0" fontId="9" fillId="0" borderId="52" xfId="0" applyNumberFormat="1" applyFont="1" applyFill="1" applyBorder="1" applyAlignment="1" applyProtection="1">
      <alignment horizontal="left" indent="3"/>
      <protection/>
    </xf>
    <xf numFmtId="0" fontId="3" fillId="0" borderId="52" xfId="0" applyNumberFormat="1" applyFont="1" applyFill="1" applyBorder="1" applyAlignment="1" applyProtection="1">
      <alignment horizontal="left" indent="2"/>
      <protection/>
    </xf>
    <xf numFmtId="0" fontId="5" fillId="0" borderId="52" xfId="0" applyNumberFormat="1" applyFont="1" applyBorder="1" applyAlignment="1" applyProtection="1">
      <alignment horizontal="left" indent="3"/>
      <protection/>
    </xf>
    <xf numFmtId="0" fontId="5" fillId="0" borderId="72" xfId="0" applyFont="1" applyBorder="1" applyAlignment="1" applyProtection="1">
      <alignment horizontal="center"/>
      <protection/>
    </xf>
    <xf numFmtId="0" fontId="3" fillId="0" borderId="52" xfId="0" applyNumberFormat="1" applyFont="1" applyBorder="1" applyAlignment="1" applyProtection="1">
      <alignment horizontal="left" indent="2"/>
      <protection/>
    </xf>
    <xf numFmtId="0" fontId="3" fillId="0" borderId="52" xfId="0" applyFont="1" applyBorder="1" applyAlignment="1" applyProtection="1">
      <alignment horizontal="left" indent="2"/>
      <protection/>
    </xf>
    <xf numFmtId="0" fontId="5" fillId="0" borderId="52" xfId="0" applyFont="1" applyBorder="1" applyAlignment="1" applyProtection="1">
      <alignment/>
      <protection/>
    </xf>
    <xf numFmtId="0" fontId="3" fillId="0" borderId="32" xfId="0" applyFont="1" applyBorder="1" applyAlignment="1" applyProtection="1">
      <alignment/>
      <protection/>
    </xf>
    <xf numFmtId="176" fontId="3" fillId="0" borderId="55" xfId="0" applyNumberFormat="1" applyFont="1" applyBorder="1" applyAlignment="1" applyProtection="1">
      <alignment/>
      <protection/>
    </xf>
    <xf numFmtId="176" fontId="3" fillId="0" borderId="34" xfId="0" applyNumberFormat="1" applyFont="1" applyBorder="1" applyAlignment="1" applyProtection="1">
      <alignment/>
      <protection/>
    </xf>
    <xf numFmtId="175" fontId="3" fillId="0" borderId="33" xfId="0" applyNumberFormat="1" applyFont="1" applyBorder="1" applyAlignment="1" applyProtection="1">
      <alignment/>
      <protection/>
    </xf>
    <xf numFmtId="176" fontId="5" fillId="0" borderId="37" xfId="0" applyNumberFormat="1" applyFont="1" applyBorder="1" applyAlignment="1" applyProtection="1">
      <alignment/>
      <protection/>
    </xf>
    <xf numFmtId="175" fontId="5" fillId="0" borderId="21" xfId="0" applyNumberFormat="1" applyFont="1" applyBorder="1" applyAlignment="1" applyProtection="1">
      <alignment/>
      <protection/>
    </xf>
    <xf numFmtId="0" fontId="4" fillId="0" borderId="37" xfId="0" applyNumberFormat="1" applyFont="1" applyFill="1" applyBorder="1" applyAlignment="1" applyProtection="1">
      <alignment horizontal="left" indent="1"/>
      <protection/>
    </xf>
    <xf numFmtId="0" fontId="3" fillId="0" borderId="37" xfId="0" applyNumberFormat="1" applyFont="1" applyBorder="1" applyAlignment="1" applyProtection="1">
      <alignment horizontal="left" indent="2"/>
      <protection/>
    </xf>
    <xf numFmtId="0" fontId="9" fillId="0" borderId="52" xfId="0" applyNumberFormat="1" applyFont="1" applyFill="1" applyBorder="1" applyAlignment="1" applyProtection="1">
      <alignment horizontal="left" indent="2"/>
      <protection/>
    </xf>
    <xf numFmtId="0" fontId="5" fillId="0" borderId="57" xfId="0" applyNumberFormat="1" applyFont="1" applyBorder="1" applyAlignment="1" applyProtection="1">
      <alignment/>
      <protection/>
    </xf>
    <xf numFmtId="0" fontId="5" fillId="0" borderId="24" xfId="0" applyNumberFormat="1" applyFont="1" applyBorder="1" applyAlignment="1" applyProtection="1">
      <alignment horizontal="center"/>
      <protection/>
    </xf>
    <xf numFmtId="177" fontId="3" fillId="0" borderId="24" xfId="0" applyNumberFormat="1" applyFont="1" applyBorder="1" applyAlignment="1" applyProtection="1">
      <alignment/>
      <protection/>
    </xf>
    <xf numFmtId="177" fontId="3" fillId="0" borderId="57" xfId="0" applyNumberFormat="1" applyFont="1" applyBorder="1" applyAlignment="1" applyProtection="1">
      <alignment/>
      <protection/>
    </xf>
    <xf numFmtId="177" fontId="3" fillId="0" borderId="12" xfId="0" applyNumberFormat="1" applyFont="1" applyBorder="1" applyAlignment="1" applyProtection="1">
      <alignment/>
      <protection/>
    </xf>
    <xf numFmtId="177" fontId="3" fillId="0" borderId="28" xfId="0" applyNumberFormat="1" applyFont="1" applyBorder="1" applyAlignment="1" applyProtection="1">
      <alignment/>
      <protection/>
    </xf>
    <xf numFmtId="174" fontId="5" fillId="0" borderId="44" xfId="0" applyNumberFormat="1" applyFont="1" applyFill="1" applyBorder="1" applyAlignment="1" applyProtection="1">
      <alignment/>
      <protection/>
    </xf>
    <xf numFmtId="0" fontId="8" fillId="0" borderId="0" xfId="0" applyNumberFormat="1" applyFont="1" applyBorder="1" applyAlignment="1" applyProtection="1">
      <alignment/>
      <protection/>
    </xf>
    <xf numFmtId="0" fontId="9" fillId="0" borderId="0" xfId="0" applyNumberFormat="1" applyFont="1" applyBorder="1" applyAlignment="1" applyProtection="1">
      <alignment/>
      <protection/>
    </xf>
    <xf numFmtId="176" fontId="5" fillId="0" borderId="73" xfId="0" applyNumberFormat="1" applyFont="1" applyFill="1" applyBorder="1" applyAlignment="1" applyProtection="1">
      <alignment/>
      <protection/>
    </xf>
    <xf numFmtId="176" fontId="5" fillId="0" borderId="61" xfId="0" applyNumberFormat="1" applyFont="1" applyFill="1" applyBorder="1" applyAlignment="1" applyProtection="1">
      <alignment/>
      <protection/>
    </xf>
    <xf numFmtId="176" fontId="5" fillId="0" borderId="72" xfId="0" applyNumberFormat="1" applyFont="1" applyFill="1" applyBorder="1" applyAlignment="1" applyProtection="1">
      <alignment/>
      <protection/>
    </xf>
    <xf numFmtId="176" fontId="5" fillId="0" borderId="60" xfId="0" applyNumberFormat="1" applyFont="1" applyFill="1" applyBorder="1" applyAlignment="1" applyProtection="1">
      <alignment/>
      <protection/>
    </xf>
    <xf numFmtId="0" fontId="3" fillId="0" borderId="53" xfId="0" applyFont="1" applyFill="1" applyBorder="1" applyAlignment="1" applyProtection="1">
      <alignment horizontal="left" vertical="center"/>
      <protection/>
    </xf>
    <xf numFmtId="0" fontId="3" fillId="0" borderId="74" xfId="0" applyFont="1" applyFill="1" applyBorder="1" applyAlignment="1" applyProtection="1">
      <alignment horizontal="center" vertical="center" wrapText="1"/>
      <protection/>
    </xf>
    <xf numFmtId="0" fontId="4" fillId="0" borderId="75" xfId="0" applyNumberFormat="1" applyFont="1" applyBorder="1" applyAlignment="1" applyProtection="1">
      <alignment/>
      <protection/>
    </xf>
    <xf numFmtId="0" fontId="5" fillId="0" borderId="18" xfId="0" applyNumberFormat="1" applyFont="1" applyBorder="1" applyAlignment="1" applyProtection="1">
      <alignment horizontal="center"/>
      <protection/>
    </xf>
    <xf numFmtId="175" fontId="3" fillId="0" borderId="31" xfId="0" applyNumberFormat="1" applyFont="1" applyBorder="1" applyAlignment="1" applyProtection="1">
      <alignment horizontal="center"/>
      <protection/>
    </xf>
    <xf numFmtId="175" fontId="3" fillId="0" borderId="75" xfId="0" applyNumberFormat="1" applyFont="1" applyBorder="1" applyAlignment="1" applyProtection="1">
      <alignment horizontal="center"/>
      <protection/>
    </xf>
    <xf numFmtId="175" fontId="3" fillId="0" borderId="18" xfId="0" applyNumberFormat="1" applyFont="1" applyBorder="1" applyAlignment="1" applyProtection="1">
      <alignment horizontal="center"/>
      <protection/>
    </xf>
    <xf numFmtId="175" fontId="3" fillId="0" borderId="10" xfId="0" applyNumberFormat="1" applyFont="1" applyBorder="1" applyAlignment="1" applyProtection="1">
      <alignment horizontal="center"/>
      <protection/>
    </xf>
    <xf numFmtId="175" fontId="3" fillId="0" borderId="76" xfId="0" applyNumberFormat="1" applyFont="1" applyBorder="1" applyAlignment="1" applyProtection="1">
      <alignment horizontal="center"/>
      <protection/>
    </xf>
    <xf numFmtId="175" fontId="3" fillId="0" borderId="36" xfId="0" applyNumberFormat="1" applyFont="1" applyBorder="1" applyAlignment="1" applyProtection="1">
      <alignment horizontal="center"/>
      <protection/>
    </xf>
    <xf numFmtId="175" fontId="3" fillId="0" borderId="0" xfId="0" applyNumberFormat="1" applyFont="1" applyBorder="1" applyAlignment="1" applyProtection="1">
      <alignment horizontal="center"/>
      <protection/>
    </xf>
    <xf numFmtId="175" fontId="3" fillId="0" borderId="37" xfId="0" applyNumberFormat="1" applyFont="1" applyBorder="1" applyAlignment="1" applyProtection="1">
      <alignment horizontal="center"/>
      <protection/>
    </xf>
    <xf numFmtId="175" fontId="3" fillId="0" borderId="21" xfId="0" applyNumberFormat="1" applyFont="1" applyBorder="1" applyAlignment="1" applyProtection="1">
      <alignment horizontal="center"/>
      <protection/>
    </xf>
    <xf numFmtId="175" fontId="3" fillId="0" borderId="11" xfId="0" applyNumberFormat="1" applyFont="1" applyBorder="1" applyAlignment="1" applyProtection="1">
      <alignment horizontal="center"/>
      <protection/>
    </xf>
    <xf numFmtId="175" fontId="3" fillId="0" borderId="72" xfId="0" applyNumberFormat="1" applyFont="1" applyBorder="1" applyAlignment="1" applyProtection="1">
      <alignment horizontal="center"/>
      <protection/>
    </xf>
    <xf numFmtId="175" fontId="3" fillId="0" borderId="26" xfId="0" applyNumberFormat="1" applyFont="1" applyBorder="1" applyAlignment="1" applyProtection="1">
      <alignment horizontal="center"/>
      <protection/>
    </xf>
    <xf numFmtId="176" fontId="3" fillId="0" borderId="0" xfId="0" applyNumberFormat="1" applyFont="1" applyFill="1" applyBorder="1" applyAlignment="1" applyProtection="1">
      <alignment/>
      <protection/>
    </xf>
    <xf numFmtId="176" fontId="3" fillId="0" borderId="37" xfId="0" applyNumberFormat="1" applyFont="1" applyFill="1" applyBorder="1" applyAlignment="1" applyProtection="1">
      <alignment/>
      <protection/>
    </xf>
    <xf numFmtId="176" fontId="3" fillId="0" borderId="72" xfId="0" applyNumberFormat="1" applyFont="1" applyFill="1" applyBorder="1" applyAlignment="1" applyProtection="1">
      <alignment/>
      <protection/>
    </xf>
    <xf numFmtId="0" fontId="9" fillId="0" borderId="37" xfId="0" applyNumberFormat="1" applyFont="1" applyBorder="1" applyAlignment="1" applyProtection="1">
      <alignment horizontal="left" indent="2"/>
      <protection/>
    </xf>
    <xf numFmtId="176" fontId="5" fillId="0" borderId="0" xfId="0" applyNumberFormat="1" applyFont="1" applyFill="1" applyBorder="1" applyAlignment="1" applyProtection="1">
      <alignment/>
      <protection/>
    </xf>
    <xf numFmtId="176" fontId="3" fillId="0" borderId="77" xfId="0" applyNumberFormat="1" applyFont="1" applyFill="1" applyBorder="1" applyAlignment="1" applyProtection="1">
      <alignment/>
      <protection/>
    </xf>
    <xf numFmtId="176" fontId="3" fillId="0" borderId="69" xfId="0" applyNumberFormat="1" applyFont="1" applyFill="1" applyBorder="1" applyAlignment="1" applyProtection="1">
      <alignment/>
      <protection/>
    </xf>
    <xf numFmtId="176" fontId="3" fillId="0" borderId="48" xfId="0" applyNumberFormat="1" applyFont="1" applyFill="1" applyBorder="1" applyAlignment="1" applyProtection="1">
      <alignment/>
      <protection/>
    </xf>
    <xf numFmtId="176" fontId="3" fillId="0" borderId="47" xfId="0" applyNumberFormat="1" applyFont="1" applyFill="1" applyBorder="1" applyAlignment="1" applyProtection="1">
      <alignment/>
      <protection/>
    </xf>
    <xf numFmtId="176" fontId="3" fillId="0" borderId="78" xfId="0" applyNumberFormat="1" applyFont="1" applyFill="1" applyBorder="1" applyAlignment="1" applyProtection="1">
      <alignment/>
      <protection/>
    </xf>
    <xf numFmtId="174" fontId="3" fillId="0" borderId="48" xfId="0" applyNumberFormat="1" applyFont="1" applyFill="1" applyBorder="1" applyAlignment="1" applyProtection="1">
      <alignment/>
      <protection/>
    </xf>
    <xf numFmtId="176" fontId="3" fillId="0" borderId="49" xfId="0" applyNumberFormat="1" applyFont="1" applyFill="1" applyBorder="1" applyAlignment="1" applyProtection="1">
      <alignment/>
      <protection/>
    </xf>
    <xf numFmtId="0" fontId="5" fillId="0" borderId="37" xfId="0" applyNumberFormat="1" applyFont="1" applyFill="1" applyBorder="1" applyAlignment="1" applyProtection="1">
      <alignment/>
      <protection/>
    </xf>
    <xf numFmtId="0" fontId="4" fillId="0" borderId="37" xfId="0" applyNumberFormat="1" applyFont="1" applyFill="1" applyBorder="1" applyAlignment="1" applyProtection="1">
      <alignment/>
      <protection/>
    </xf>
    <xf numFmtId="0" fontId="9" fillId="0" borderId="37" xfId="0" applyNumberFormat="1" applyFont="1" applyBorder="1" applyAlignment="1" applyProtection="1">
      <alignment/>
      <protection/>
    </xf>
    <xf numFmtId="176" fontId="5" fillId="0" borderId="77" xfId="0" applyNumberFormat="1" applyFont="1" applyFill="1" applyBorder="1" applyAlignment="1" applyProtection="1">
      <alignment/>
      <protection/>
    </xf>
    <xf numFmtId="176" fontId="5" fillId="0" borderId="78" xfId="0" applyNumberFormat="1" applyFont="1" applyFill="1" applyBorder="1" applyAlignment="1" applyProtection="1">
      <alignment/>
      <protection/>
    </xf>
    <xf numFmtId="174" fontId="5" fillId="0" borderId="48" xfId="0" applyNumberFormat="1" applyFont="1" applyFill="1" applyBorder="1" applyAlignment="1" applyProtection="1">
      <alignment/>
      <protection/>
    </xf>
    <xf numFmtId="176" fontId="3" fillId="0" borderId="79" xfId="0" applyNumberFormat="1" applyFont="1" applyBorder="1" applyAlignment="1" applyProtection="1">
      <alignment/>
      <protection/>
    </xf>
    <xf numFmtId="176" fontId="3" fillId="0" borderId="80" xfId="0" applyNumberFormat="1" applyFont="1" applyBorder="1" applyAlignment="1" applyProtection="1">
      <alignment/>
      <protection/>
    </xf>
    <xf numFmtId="0" fontId="0" fillId="0" borderId="0" xfId="0" applyFont="1" applyAlignment="1" applyProtection="1">
      <alignment/>
      <protection/>
    </xf>
    <xf numFmtId="0" fontId="5" fillId="0" borderId="11" xfId="0" applyFont="1" applyBorder="1" applyAlignment="1" applyProtection="1">
      <alignment/>
      <protection/>
    </xf>
    <xf numFmtId="0" fontId="5" fillId="0" borderId="72" xfId="0" applyFont="1" applyBorder="1" applyAlignment="1" applyProtection="1">
      <alignment/>
      <protection/>
    </xf>
    <xf numFmtId="0" fontId="2" fillId="0" borderId="71" xfId="0" applyFont="1" applyFill="1" applyBorder="1" applyAlignment="1" applyProtection="1">
      <alignment horizontal="left"/>
      <protection/>
    </xf>
    <xf numFmtId="0" fontId="0" fillId="0" borderId="71" xfId="0" applyBorder="1" applyAlignment="1" applyProtection="1">
      <alignment/>
      <protection/>
    </xf>
    <xf numFmtId="0" fontId="3" fillId="0" borderId="75" xfId="0" applyFont="1" applyFill="1" applyBorder="1" applyAlignment="1" applyProtection="1">
      <alignment horizontal="center" vertical="center"/>
      <protection/>
    </xf>
    <xf numFmtId="0" fontId="0" fillId="0" borderId="31" xfId="0" applyBorder="1" applyAlignment="1" applyProtection="1">
      <alignment/>
      <protection/>
    </xf>
    <xf numFmtId="0" fontId="0" fillId="0" borderId="36" xfId="0" applyBorder="1" applyAlignment="1" applyProtection="1">
      <alignment/>
      <protection/>
    </xf>
    <xf numFmtId="0" fontId="2" fillId="0" borderId="71" xfId="0" applyFont="1" applyBorder="1" applyAlignment="1" applyProtection="1">
      <alignment horizontal="left"/>
      <protection/>
    </xf>
    <xf numFmtId="0" fontId="3" fillId="0" borderId="64" xfId="0" applyFont="1" applyFill="1" applyBorder="1" applyAlignment="1" applyProtection="1">
      <alignment horizontal="center" vertical="center"/>
      <protection/>
    </xf>
    <xf numFmtId="0" fontId="0" fillId="0" borderId="65" xfId="0" applyBorder="1" applyAlignment="1" applyProtection="1">
      <alignment horizontal="center" vertical="center"/>
      <protection/>
    </xf>
    <xf numFmtId="0" fontId="0" fillId="0" borderId="66" xfId="0" applyBorder="1" applyAlignment="1" applyProtection="1">
      <alignment horizontal="center" vertical="center"/>
      <protection/>
    </xf>
    <xf numFmtId="0" fontId="3" fillId="0" borderId="64" xfId="0" applyFont="1" applyFill="1" applyBorder="1" applyAlignment="1" applyProtection="1">
      <alignment horizontal="center" vertical="center" wrapText="1"/>
      <protection/>
    </xf>
    <xf numFmtId="0" fontId="3" fillId="0" borderId="71" xfId="0" applyFont="1" applyBorder="1" applyAlignment="1" applyProtection="1">
      <alignment/>
      <protection/>
    </xf>
    <xf numFmtId="0" fontId="0" fillId="0" borderId="65"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3" fillId="0" borderId="65"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wrapText="1"/>
      <protection/>
    </xf>
    <xf numFmtId="0" fontId="3" fillId="0" borderId="66"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84"/>
  <sheetViews>
    <sheetView showGridLines="0" tabSelected="1" zoomScalePageLayoutView="0" workbookViewId="0" topLeftCell="A1">
      <selection activeCell="A1" sqref="A1:Z1"/>
    </sheetView>
  </sheetViews>
  <sheetFormatPr defaultColWidth="9.140625" defaultRowHeight="12.75"/>
  <cols>
    <col min="1" max="1" width="35.7109375" style="0" customWidth="1"/>
    <col min="2" max="2" width="9.7109375" style="0" customWidth="1"/>
    <col min="3" max="3" width="9.7109375" style="0" hidden="1" customWidth="1"/>
    <col min="4" max="5" width="9.7109375" style="0" customWidth="1"/>
    <col min="6" max="8" width="9.7109375" style="0" hidden="1" customWidth="1"/>
    <col min="9" max="9" width="9.7109375" style="0" customWidth="1"/>
    <col min="10" max="21" width="9.7109375" style="0" hidden="1" customWidth="1"/>
    <col min="22" max="26" width="9.7109375" style="0" customWidth="1"/>
  </cols>
  <sheetData>
    <row r="1" spans="1:26" ht="18" customHeight="1">
      <c r="A1" s="402" t="s">
        <v>0</v>
      </c>
      <c r="B1" s="403"/>
      <c r="C1" s="403"/>
      <c r="D1" s="403"/>
      <c r="E1" s="403"/>
      <c r="F1" s="403"/>
      <c r="G1" s="403"/>
      <c r="H1" s="403"/>
      <c r="I1" s="403"/>
      <c r="J1" s="403"/>
      <c r="K1" s="403"/>
      <c r="L1" s="403"/>
      <c r="M1" s="403"/>
      <c r="N1" s="403"/>
      <c r="O1" s="403"/>
      <c r="P1" s="403"/>
      <c r="Q1" s="403"/>
      <c r="R1" s="403"/>
      <c r="S1" s="403"/>
      <c r="T1" s="403"/>
      <c r="U1" s="403"/>
      <c r="V1" s="403"/>
      <c r="W1" s="403"/>
      <c r="X1" s="403"/>
      <c r="Y1" s="403"/>
      <c r="Z1" s="403"/>
    </row>
    <row r="2" spans="1:26" ht="24.75" customHeight="1">
      <c r="A2" s="43" t="s">
        <v>1</v>
      </c>
      <c r="B2" s="44" t="s">
        <v>2</v>
      </c>
      <c r="C2" s="44" t="s">
        <v>3</v>
      </c>
      <c r="D2" s="404" t="s">
        <v>4</v>
      </c>
      <c r="E2" s="405"/>
      <c r="F2" s="405"/>
      <c r="G2" s="405"/>
      <c r="H2" s="405"/>
      <c r="I2" s="405"/>
      <c r="J2" s="405"/>
      <c r="K2" s="405"/>
      <c r="L2" s="405"/>
      <c r="M2" s="405"/>
      <c r="N2" s="405"/>
      <c r="O2" s="405"/>
      <c r="P2" s="405"/>
      <c r="Q2" s="405"/>
      <c r="R2" s="405"/>
      <c r="S2" s="405"/>
      <c r="T2" s="405"/>
      <c r="U2" s="405"/>
      <c r="V2" s="405"/>
      <c r="W2" s="405"/>
      <c r="X2" s="405"/>
      <c r="Y2" s="405"/>
      <c r="Z2" s="406"/>
    </row>
    <row r="3" spans="1:26" ht="24.75" customHeight="1">
      <c r="A3" s="46" t="s">
        <v>5</v>
      </c>
      <c r="B3" s="47" t="s">
        <v>6</v>
      </c>
      <c r="C3" s="47" t="s">
        <v>6</v>
      </c>
      <c r="D3" s="48" t="s">
        <v>7</v>
      </c>
      <c r="E3" s="49" t="s">
        <v>8</v>
      </c>
      <c r="F3" s="49" t="s">
        <v>9</v>
      </c>
      <c r="G3" s="49" t="s">
        <v>10</v>
      </c>
      <c r="H3" s="49" t="s">
        <v>11</v>
      </c>
      <c r="I3" s="49" t="s">
        <v>12</v>
      </c>
      <c r="J3" s="49" t="s">
        <v>13</v>
      </c>
      <c r="K3" s="49" t="s">
        <v>14</v>
      </c>
      <c r="L3" s="49" t="s">
        <v>15</v>
      </c>
      <c r="M3" s="49" t="s">
        <v>16</v>
      </c>
      <c r="N3" s="49" t="s">
        <v>17</v>
      </c>
      <c r="O3" s="49" t="s">
        <v>18</v>
      </c>
      <c r="P3" s="49" t="s">
        <v>19</v>
      </c>
      <c r="Q3" s="49" t="s">
        <v>20</v>
      </c>
      <c r="R3" s="49" t="s">
        <v>21</v>
      </c>
      <c r="S3" s="49" t="s">
        <v>22</v>
      </c>
      <c r="T3" s="49" t="s">
        <v>23</v>
      </c>
      <c r="U3" s="49" t="s">
        <v>24</v>
      </c>
      <c r="V3" s="49" t="s">
        <v>25</v>
      </c>
      <c r="W3" s="49" t="s">
        <v>26</v>
      </c>
      <c r="X3" s="49" t="s">
        <v>27</v>
      </c>
      <c r="Y3" s="50" t="s">
        <v>28</v>
      </c>
      <c r="Z3" s="51" t="s">
        <v>29</v>
      </c>
    </row>
    <row r="4" spans="1:26" ht="13.5">
      <c r="A4" s="52" t="s">
        <v>30</v>
      </c>
      <c r="B4" s="53"/>
      <c r="C4" s="53"/>
      <c r="D4" s="54"/>
      <c r="E4" s="55"/>
      <c r="F4" s="55"/>
      <c r="G4" s="55"/>
      <c r="H4" s="55"/>
      <c r="I4" s="55"/>
      <c r="J4" s="55"/>
      <c r="K4" s="55"/>
      <c r="L4" s="55"/>
      <c r="M4" s="55"/>
      <c r="N4" s="55"/>
      <c r="O4" s="55"/>
      <c r="P4" s="55"/>
      <c r="Q4" s="55"/>
      <c r="R4" s="55"/>
      <c r="S4" s="55"/>
      <c r="T4" s="55"/>
      <c r="U4" s="55"/>
      <c r="V4" s="55"/>
      <c r="W4" s="55"/>
      <c r="X4" s="56"/>
      <c r="Y4" s="57"/>
      <c r="Z4" s="58"/>
    </row>
    <row r="5" spans="1:26" ht="13.5">
      <c r="A5" s="59" t="s">
        <v>31</v>
      </c>
      <c r="B5" s="19">
        <v>0</v>
      </c>
      <c r="C5" s="19">
        <v>0</v>
      </c>
      <c r="D5" s="60">
        <v>0</v>
      </c>
      <c r="E5" s="61">
        <v>0</v>
      </c>
      <c r="F5" s="61">
        <v>0</v>
      </c>
      <c r="G5" s="61">
        <v>0</v>
      </c>
      <c r="H5" s="61">
        <v>0</v>
      </c>
      <c r="I5" s="61">
        <v>0</v>
      </c>
      <c r="J5" s="61">
        <v>0</v>
      </c>
      <c r="K5" s="61">
        <v>0</v>
      </c>
      <c r="L5" s="61">
        <v>0</v>
      </c>
      <c r="M5" s="61">
        <v>0</v>
      </c>
      <c r="N5" s="61">
        <v>0</v>
      </c>
      <c r="O5" s="61">
        <v>0</v>
      </c>
      <c r="P5" s="61">
        <v>0</v>
      </c>
      <c r="Q5" s="61">
        <v>0</v>
      </c>
      <c r="R5" s="61">
        <v>0</v>
      </c>
      <c r="S5" s="61">
        <v>0</v>
      </c>
      <c r="T5" s="61">
        <v>0</v>
      </c>
      <c r="U5" s="61">
        <v>0</v>
      </c>
      <c r="V5" s="61">
        <v>0</v>
      </c>
      <c r="W5" s="61">
        <v>0</v>
      </c>
      <c r="X5" s="61">
        <v>0</v>
      </c>
      <c r="Y5" s="62">
        <v>0</v>
      </c>
      <c r="Z5" s="63">
        <v>0</v>
      </c>
    </row>
    <row r="6" spans="1:26" ht="13.5">
      <c r="A6" s="59" t="s">
        <v>32</v>
      </c>
      <c r="B6" s="19">
        <v>0</v>
      </c>
      <c r="C6" s="19">
        <v>0</v>
      </c>
      <c r="D6" s="60">
        <v>0</v>
      </c>
      <c r="E6" s="61">
        <v>0</v>
      </c>
      <c r="F6" s="61">
        <v>384</v>
      </c>
      <c r="G6" s="61">
        <v>0</v>
      </c>
      <c r="H6" s="61">
        <v>0</v>
      </c>
      <c r="I6" s="61">
        <v>384</v>
      </c>
      <c r="J6" s="61">
        <v>0</v>
      </c>
      <c r="K6" s="61">
        <v>0</v>
      </c>
      <c r="L6" s="61">
        <v>0</v>
      </c>
      <c r="M6" s="61">
        <v>0</v>
      </c>
      <c r="N6" s="61">
        <v>0</v>
      </c>
      <c r="O6" s="61">
        <v>0</v>
      </c>
      <c r="P6" s="61">
        <v>0</v>
      </c>
      <c r="Q6" s="61">
        <v>0</v>
      </c>
      <c r="R6" s="61">
        <v>0</v>
      </c>
      <c r="S6" s="61">
        <v>0</v>
      </c>
      <c r="T6" s="61">
        <v>0</v>
      </c>
      <c r="U6" s="61">
        <v>0</v>
      </c>
      <c r="V6" s="61">
        <v>384</v>
      </c>
      <c r="W6" s="61">
        <v>0</v>
      </c>
      <c r="X6" s="61">
        <v>384</v>
      </c>
      <c r="Y6" s="62">
        <v>0</v>
      </c>
      <c r="Z6" s="63">
        <v>0</v>
      </c>
    </row>
    <row r="7" spans="1:26" ht="13.5">
      <c r="A7" s="59" t="s">
        <v>33</v>
      </c>
      <c r="B7" s="19">
        <v>0</v>
      </c>
      <c r="C7" s="19">
        <v>0</v>
      </c>
      <c r="D7" s="60">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2">
        <v>0</v>
      </c>
      <c r="Z7" s="63">
        <v>0</v>
      </c>
    </row>
    <row r="8" spans="1:26" ht="13.5">
      <c r="A8" s="59" t="s">
        <v>34</v>
      </c>
      <c r="B8" s="19">
        <v>0</v>
      </c>
      <c r="C8" s="19">
        <v>0</v>
      </c>
      <c r="D8" s="60">
        <v>0</v>
      </c>
      <c r="E8" s="61">
        <v>0</v>
      </c>
      <c r="F8" s="61">
        <v>52356000</v>
      </c>
      <c r="G8" s="61">
        <v>0</v>
      </c>
      <c r="H8" s="61">
        <v>0</v>
      </c>
      <c r="I8" s="61">
        <v>52356000</v>
      </c>
      <c r="J8" s="61">
        <v>0</v>
      </c>
      <c r="K8" s="61">
        <v>0</v>
      </c>
      <c r="L8" s="61">
        <v>0</v>
      </c>
      <c r="M8" s="61">
        <v>0</v>
      </c>
      <c r="N8" s="61">
        <v>0</v>
      </c>
      <c r="O8" s="61">
        <v>0</v>
      </c>
      <c r="P8" s="61">
        <v>0</v>
      </c>
      <c r="Q8" s="61">
        <v>0</v>
      </c>
      <c r="R8" s="61">
        <v>0</v>
      </c>
      <c r="S8" s="61">
        <v>0</v>
      </c>
      <c r="T8" s="61">
        <v>0</v>
      </c>
      <c r="U8" s="61">
        <v>0</v>
      </c>
      <c r="V8" s="61">
        <v>52356000</v>
      </c>
      <c r="W8" s="61">
        <v>0</v>
      </c>
      <c r="X8" s="61">
        <v>52356000</v>
      </c>
      <c r="Y8" s="62">
        <v>0</v>
      </c>
      <c r="Z8" s="63">
        <v>0</v>
      </c>
    </row>
    <row r="9" spans="1:26" ht="13.5">
      <c r="A9" s="59" t="s">
        <v>35</v>
      </c>
      <c r="B9" s="19">
        <v>0</v>
      </c>
      <c r="C9" s="19">
        <v>0</v>
      </c>
      <c r="D9" s="60">
        <v>0</v>
      </c>
      <c r="E9" s="61">
        <v>0</v>
      </c>
      <c r="F9" s="61">
        <v>146032</v>
      </c>
      <c r="G9" s="61">
        <v>0</v>
      </c>
      <c r="H9" s="61">
        <v>0</v>
      </c>
      <c r="I9" s="61">
        <v>146032</v>
      </c>
      <c r="J9" s="61">
        <v>0</v>
      </c>
      <c r="K9" s="61">
        <v>0</v>
      </c>
      <c r="L9" s="61">
        <v>0</v>
      </c>
      <c r="M9" s="61">
        <v>0</v>
      </c>
      <c r="N9" s="61">
        <v>0</v>
      </c>
      <c r="O9" s="61">
        <v>0</v>
      </c>
      <c r="P9" s="61">
        <v>0</v>
      </c>
      <c r="Q9" s="61">
        <v>0</v>
      </c>
      <c r="R9" s="61">
        <v>0</v>
      </c>
      <c r="S9" s="61">
        <v>0</v>
      </c>
      <c r="T9" s="61">
        <v>0</v>
      </c>
      <c r="U9" s="61">
        <v>0</v>
      </c>
      <c r="V9" s="61">
        <v>146032</v>
      </c>
      <c r="W9" s="61">
        <v>0</v>
      </c>
      <c r="X9" s="61">
        <v>146032</v>
      </c>
      <c r="Y9" s="62">
        <v>0</v>
      </c>
      <c r="Z9" s="63">
        <v>0</v>
      </c>
    </row>
    <row r="10" spans="1:26" ht="25.5">
      <c r="A10" s="64" t="s">
        <v>213</v>
      </c>
      <c r="B10" s="65">
        <f>SUM(B5:B9)</f>
        <v>0</v>
      </c>
      <c r="C10" s="65">
        <f>SUM(C5:C9)</f>
        <v>0</v>
      </c>
      <c r="D10" s="66">
        <f aca="true" t="shared" si="0" ref="D10:Z10">SUM(D5:D9)</f>
        <v>0</v>
      </c>
      <c r="E10" s="67">
        <f t="shared" si="0"/>
        <v>0</v>
      </c>
      <c r="F10" s="67">
        <f t="shared" si="0"/>
        <v>52502416</v>
      </c>
      <c r="G10" s="67">
        <f t="shared" si="0"/>
        <v>0</v>
      </c>
      <c r="H10" s="67">
        <f t="shared" si="0"/>
        <v>0</v>
      </c>
      <c r="I10" s="67">
        <f t="shared" si="0"/>
        <v>52502416</v>
      </c>
      <c r="J10" s="67">
        <f t="shared" si="0"/>
        <v>0</v>
      </c>
      <c r="K10" s="67">
        <f t="shared" si="0"/>
        <v>0</v>
      </c>
      <c r="L10" s="67">
        <f t="shared" si="0"/>
        <v>0</v>
      </c>
      <c r="M10" s="67">
        <f t="shared" si="0"/>
        <v>0</v>
      </c>
      <c r="N10" s="67">
        <f t="shared" si="0"/>
        <v>0</v>
      </c>
      <c r="O10" s="67">
        <f t="shared" si="0"/>
        <v>0</v>
      </c>
      <c r="P10" s="67">
        <f t="shared" si="0"/>
        <v>0</v>
      </c>
      <c r="Q10" s="67">
        <f t="shared" si="0"/>
        <v>0</v>
      </c>
      <c r="R10" s="67">
        <f t="shared" si="0"/>
        <v>0</v>
      </c>
      <c r="S10" s="67">
        <f t="shared" si="0"/>
        <v>0</v>
      </c>
      <c r="T10" s="67">
        <f t="shared" si="0"/>
        <v>0</v>
      </c>
      <c r="U10" s="67">
        <f t="shared" si="0"/>
        <v>0</v>
      </c>
      <c r="V10" s="67">
        <f t="shared" si="0"/>
        <v>52502416</v>
      </c>
      <c r="W10" s="67">
        <f t="shared" si="0"/>
        <v>0</v>
      </c>
      <c r="X10" s="67">
        <f t="shared" si="0"/>
        <v>52502416</v>
      </c>
      <c r="Y10" s="68">
        <f>+IF(W10&lt;&gt;0,(X10/W10)*100,0)</f>
        <v>0</v>
      </c>
      <c r="Z10" s="69">
        <f t="shared" si="0"/>
        <v>0</v>
      </c>
    </row>
    <row r="11" spans="1:26" ht="13.5">
      <c r="A11" s="59" t="s">
        <v>36</v>
      </c>
      <c r="B11" s="19">
        <v>0</v>
      </c>
      <c r="C11" s="19">
        <v>0</v>
      </c>
      <c r="D11" s="60">
        <v>79841976</v>
      </c>
      <c r="E11" s="61">
        <v>79841976</v>
      </c>
      <c r="F11" s="61">
        <v>6229338</v>
      </c>
      <c r="G11" s="61">
        <v>0</v>
      </c>
      <c r="H11" s="61">
        <v>0</v>
      </c>
      <c r="I11" s="61">
        <v>6229338</v>
      </c>
      <c r="J11" s="61">
        <v>0</v>
      </c>
      <c r="K11" s="61">
        <v>0</v>
      </c>
      <c r="L11" s="61">
        <v>0</v>
      </c>
      <c r="M11" s="61">
        <v>0</v>
      </c>
      <c r="N11" s="61">
        <v>0</v>
      </c>
      <c r="O11" s="61">
        <v>0</v>
      </c>
      <c r="P11" s="61">
        <v>0</v>
      </c>
      <c r="Q11" s="61">
        <v>0</v>
      </c>
      <c r="R11" s="61">
        <v>0</v>
      </c>
      <c r="S11" s="61">
        <v>0</v>
      </c>
      <c r="T11" s="61">
        <v>0</v>
      </c>
      <c r="U11" s="61">
        <v>0</v>
      </c>
      <c r="V11" s="61">
        <v>6229338</v>
      </c>
      <c r="W11" s="61">
        <v>19960491</v>
      </c>
      <c r="X11" s="61">
        <v>-13731153</v>
      </c>
      <c r="Y11" s="62">
        <v>-68.79</v>
      </c>
      <c r="Z11" s="63">
        <v>79841976</v>
      </c>
    </row>
    <row r="12" spans="1:26" ht="13.5">
      <c r="A12" s="59" t="s">
        <v>37</v>
      </c>
      <c r="B12" s="19">
        <v>0</v>
      </c>
      <c r="C12" s="19">
        <v>0</v>
      </c>
      <c r="D12" s="60">
        <v>12463200</v>
      </c>
      <c r="E12" s="61">
        <v>12463200</v>
      </c>
      <c r="F12" s="61">
        <v>810763</v>
      </c>
      <c r="G12" s="61">
        <v>0</v>
      </c>
      <c r="H12" s="61">
        <v>0</v>
      </c>
      <c r="I12" s="61">
        <v>810763</v>
      </c>
      <c r="J12" s="61">
        <v>0</v>
      </c>
      <c r="K12" s="61">
        <v>0</v>
      </c>
      <c r="L12" s="61">
        <v>0</v>
      </c>
      <c r="M12" s="61">
        <v>0</v>
      </c>
      <c r="N12" s="61">
        <v>0</v>
      </c>
      <c r="O12" s="61">
        <v>0</v>
      </c>
      <c r="P12" s="61">
        <v>0</v>
      </c>
      <c r="Q12" s="61">
        <v>0</v>
      </c>
      <c r="R12" s="61">
        <v>0</v>
      </c>
      <c r="S12" s="61">
        <v>0</v>
      </c>
      <c r="T12" s="61">
        <v>0</v>
      </c>
      <c r="U12" s="61">
        <v>0</v>
      </c>
      <c r="V12" s="61">
        <v>810763</v>
      </c>
      <c r="W12" s="61">
        <v>3115800</v>
      </c>
      <c r="X12" s="61">
        <v>-2305037</v>
      </c>
      <c r="Y12" s="62">
        <v>-73.98</v>
      </c>
      <c r="Z12" s="63">
        <v>12463200</v>
      </c>
    </row>
    <row r="13" spans="1:26" ht="13.5">
      <c r="A13" s="59" t="s">
        <v>452</v>
      </c>
      <c r="B13" s="19">
        <v>0</v>
      </c>
      <c r="C13" s="19">
        <v>0</v>
      </c>
      <c r="D13" s="60">
        <v>12500000</v>
      </c>
      <c r="E13" s="61">
        <v>12500000</v>
      </c>
      <c r="F13" s="61">
        <v>0</v>
      </c>
      <c r="G13" s="61">
        <v>0</v>
      </c>
      <c r="H13" s="61">
        <v>0</v>
      </c>
      <c r="I13" s="61">
        <v>0</v>
      </c>
      <c r="J13" s="61">
        <v>0</v>
      </c>
      <c r="K13" s="61">
        <v>0</v>
      </c>
      <c r="L13" s="61">
        <v>0</v>
      </c>
      <c r="M13" s="61">
        <v>0</v>
      </c>
      <c r="N13" s="61">
        <v>0</v>
      </c>
      <c r="O13" s="61">
        <v>0</v>
      </c>
      <c r="P13" s="61">
        <v>0</v>
      </c>
      <c r="Q13" s="61">
        <v>0</v>
      </c>
      <c r="R13" s="61">
        <v>0</v>
      </c>
      <c r="S13" s="61">
        <v>0</v>
      </c>
      <c r="T13" s="61">
        <v>0</v>
      </c>
      <c r="U13" s="61">
        <v>0</v>
      </c>
      <c r="V13" s="61">
        <v>0</v>
      </c>
      <c r="W13" s="61">
        <v>3124998</v>
      </c>
      <c r="X13" s="61">
        <v>-3124998</v>
      </c>
      <c r="Y13" s="62">
        <v>-100</v>
      </c>
      <c r="Z13" s="63">
        <v>12500000</v>
      </c>
    </row>
    <row r="14" spans="1:26" ht="13.5">
      <c r="A14" s="59" t="s">
        <v>39</v>
      </c>
      <c r="B14" s="19">
        <v>0</v>
      </c>
      <c r="C14" s="19">
        <v>0</v>
      </c>
      <c r="D14" s="60">
        <v>60000</v>
      </c>
      <c r="E14" s="61">
        <v>60000</v>
      </c>
      <c r="F14" s="61">
        <v>22</v>
      </c>
      <c r="G14" s="61">
        <v>0</v>
      </c>
      <c r="H14" s="61">
        <v>0</v>
      </c>
      <c r="I14" s="61">
        <v>22</v>
      </c>
      <c r="J14" s="61">
        <v>0</v>
      </c>
      <c r="K14" s="61">
        <v>0</v>
      </c>
      <c r="L14" s="61">
        <v>0</v>
      </c>
      <c r="M14" s="61">
        <v>0</v>
      </c>
      <c r="N14" s="61">
        <v>0</v>
      </c>
      <c r="O14" s="61">
        <v>0</v>
      </c>
      <c r="P14" s="61">
        <v>0</v>
      </c>
      <c r="Q14" s="61">
        <v>0</v>
      </c>
      <c r="R14" s="61">
        <v>0</v>
      </c>
      <c r="S14" s="61">
        <v>0</v>
      </c>
      <c r="T14" s="61">
        <v>0</v>
      </c>
      <c r="U14" s="61">
        <v>0</v>
      </c>
      <c r="V14" s="61">
        <v>22</v>
      </c>
      <c r="W14" s="61">
        <v>15000</v>
      </c>
      <c r="X14" s="61">
        <v>-14978</v>
      </c>
      <c r="Y14" s="62">
        <v>-99.85</v>
      </c>
      <c r="Z14" s="63">
        <v>60000</v>
      </c>
    </row>
    <row r="15" spans="1:26" ht="13.5">
      <c r="A15" s="59" t="s">
        <v>40</v>
      </c>
      <c r="B15" s="19">
        <v>0</v>
      </c>
      <c r="C15" s="19">
        <v>0</v>
      </c>
      <c r="D15" s="60">
        <v>3090000</v>
      </c>
      <c r="E15" s="61">
        <v>3090000</v>
      </c>
      <c r="F15" s="61">
        <v>0</v>
      </c>
      <c r="G15" s="61">
        <v>0</v>
      </c>
      <c r="H15" s="61">
        <v>0</v>
      </c>
      <c r="I15" s="61">
        <v>0</v>
      </c>
      <c r="J15" s="61">
        <v>0</v>
      </c>
      <c r="K15" s="61">
        <v>0</v>
      </c>
      <c r="L15" s="61">
        <v>0</v>
      </c>
      <c r="M15" s="61">
        <v>0</v>
      </c>
      <c r="N15" s="61">
        <v>0</v>
      </c>
      <c r="O15" s="61">
        <v>0</v>
      </c>
      <c r="P15" s="61">
        <v>0</v>
      </c>
      <c r="Q15" s="61">
        <v>0</v>
      </c>
      <c r="R15" s="61">
        <v>0</v>
      </c>
      <c r="S15" s="61">
        <v>0</v>
      </c>
      <c r="T15" s="61">
        <v>0</v>
      </c>
      <c r="U15" s="61">
        <v>0</v>
      </c>
      <c r="V15" s="61">
        <v>0</v>
      </c>
      <c r="W15" s="61">
        <v>772497</v>
      </c>
      <c r="X15" s="61">
        <v>-772497</v>
      </c>
      <c r="Y15" s="62">
        <v>-100</v>
      </c>
      <c r="Z15" s="63">
        <v>3090000</v>
      </c>
    </row>
    <row r="16" spans="1:26" ht="13.5">
      <c r="A16" s="59" t="s">
        <v>34</v>
      </c>
      <c r="B16" s="19">
        <v>0</v>
      </c>
      <c r="C16" s="19">
        <v>0</v>
      </c>
      <c r="D16" s="60">
        <v>2091000</v>
      </c>
      <c r="E16" s="61">
        <v>2091000</v>
      </c>
      <c r="F16" s="61">
        <v>236167</v>
      </c>
      <c r="G16" s="61">
        <v>0</v>
      </c>
      <c r="H16" s="61">
        <v>0</v>
      </c>
      <c r="I16" s="61">
        <v>236167</v>
      </c>
      <c r="J16" s="61">
        <v>0</v>
      </c>
      <c r="K16" s="61">
        <v>0</v>
      </c>
      <c r="L16" s="61">
        <v>0</v>
      </c>
      <c r="M16" s="61">
        <v>0</v>
      </c>
      <c r="N16" s="61">
        <v>0</v>
      </c>
      <c r="O16" s="61">
        <v>0</v>
      </c>
      <c r="P16" s="61">
        <v>0</v>
      </c>
      <c r="Q16" s="61">
        <v>0</v>
      </c>
      <c r="R16" s="61">
        <v>0</v>
      </c>
      <c r="S16" s="61">
        <v>0</v>
      </c>
      <c r="T16" s="61">
        <v>0</v>
      </c>
      <c r="U16" s="61">
        <v>0</v>
      </c>
      <c r="V16" s="61">
        <v>236167</v>
      </c>
      <c r="W16" s="61">
        <v>522744</v>
      </c>
      <c r="X16" s="61">
        <v>-286577</v>
      </c>
      <c r="Y16" s="62">
        <v>-54.82</v>
      </c>
      <c r="Z16" s="63">
        <v>2091000</v>
      </c>
    </row>
    <row r="17" spans="1:26" ht="13.5">
      <c r="A17" s="59" t="s">
        <v>41</v>
      </c>
      <c r="B17" s="19">
        <v>0</v>
      </c>
      <c r="C17" s="19">
        <v>0</v>
      </c>
      <c r="D17" s="60">
        <v>45465169</v>
      </c>
      <c r="E17" s="61">
        <v>45465169</v>
      </c>
      <c r="F17" s="61">
        <v>5159724</v>
      </c>
      <c r="G17" s="61">
        <v>0</v>
      </c>
      <c r="H17" s="61">
        <v>0</v>
      </c>
      <c r="I17" s="61">
        <v>5159724</v>
      </c>
      <c r="J17" s="61">
        <v>0</v>
      </c>
      <c r="K17" s="61">
        <v>0</v>
      </c>
      <c r="L17" s="61">
        <v>0</v>
      </c>
      <c r="M17" s="61">
        <v>0</v>
      </c>
      <c r="N17" s="61">
        <v>0</v>
      </c>
      <c r="O17" s="61">
        <v>0</v>
      </c>
      <c r="P17" s="61">
        <v>0</v>
      </c>
      <c r="Q17" s="61">
        <v>0</v>
      </c>
      <c r="R17" s="61">
        <v>0</v>
      </c>
      <c r="S17" s="61">
        <v>0</v>
      </c>
      <c r="T17" s="61">
        <v>0</v>
      </c>
      <c r="U17" s="61">
        <v>0</v>
      </c>
      <c r="V17" s="61">
        <v>5159724</v>
      </c>
      <c r="W17" s="61">
        <v>11366169</v>
      </c>
      <c r="X17" s="61">
        <v>-6206445</v>
      </c>
      <c r="Y17" s="62">
        <v>-54.6</v>
      </c>
      <c r="Z17" s="63">
        <v>45465169</v>
      </c>
    </row>
    <row r="18" spans="1:26" ht="13.5">
      <c r="A18" s="70" t="s">
        <v>42</v>
      </c>
      <c r="B18" s="71">
        <f>SUM(B11:B17)</f>
        <v>0</v>
      </c>
      <c r="C18" s="71">
        <f>SUM(C11:C17)</f>
        <v>0</v>
      </c>
      <c r="D18" s="72">
        <f aca="true" t="shared" si="1" ref="D18:Z18">SUM(D11:D17)</f>
        <v>155511345</v>
      </c>
      <c r="E18" s="73">
        <f t="shared" si="1"/>
        <v>155511345</v>
      </c>
      <c r="F18" s="73">
        <f t="shared" si="1"/>
        <v>12436014</v>
      </c>
      <c r="G18" s="73">
        <f t="shared" si="1"/>
        <v>0</v>
      </c>
      <c r="H18" s="73">
        <f t="shared" si="1"/>
        <v>0</v>
      </c>
      <c r="I18" s="73">
        <f t="shared" si="1"/>
        <v>12436014</v>
      </c>
      <c r="J18" s="73">
        <f t="shared" si="1"/>
        <v>0</v>
      </c>
      <c r="K18" s="73">
        <f t="shared" si="1"/>
        <v>0</v>
      </c>
      <c r="L18" s="73">
        <f t="shared" si="1"/>
        <v>0</v>
      </c>
      <c r="M18" s="73">
        <f t="shared" si="1"/>
        <v>0</v>
      </c>
      <c r="N18" s="73">
        <f t="shared" si="1"/>
        <v>0</v>
      </c>
      <c r="O18" s="73">
        <f t="shared" si="1"/>
        <v>0</v>
      </c>
      <c r="P18" s="73">
        <f t="shared" si="1"/>
        <v>0</v>
      </c>
      <c r="Q18" s="73">
        <f t="shared" si="1"/>
        <v>0</v>
      </c>
      <c r="R18" s="73">
        <f t="shared" si="1"/>
        <v>0</v>
      </c>
      <c r="S18" s="73">
        <f t="shared" si="1"/>
        <v>0</v>
      </c>
      <c r="T18" s="73">
        <f t="shared" si="1"/>
        <v>0</v>
      </c>
      <c r="U18" s="73">
        <f t="shared" si="1"/>
        <v>0</v>
      </c>
      <c r="V18" s="73">
        <f t="shared" si="1"/>
        <v>12436014</v>
      </c>
      <c r="W18" s="73">
        <f t="shared" si="1"/>
        <v>38877699</v>
      </c>
      <c r="X18" s="73">
        <f t="shared" si="1"/>
        <v>-26441685</v>
      </c>
      <c r="Y18" s="68">
        <f>+IF(W18&lt;&gt;0,(X18/W18)*100,0)</f>
        <v>-68.01247419503916</v>
      </c>
      <c r="Z18" s="74">
        <f t="shared" si="1"/>
        <v>155511345</v>
      </c>
    </row>
    <row r="19" spans="1:26" ht="13.5">
      <c r="A19" s="70" t="s">
        <v>43</v>
      </c>
      <c r="B19" s="75">
        <f>+B10-B18</f>
        <v>0</v>
      </c>
      <c r="C19" s="75">
        <f>+C10-C18</f>
        <v>0</v>
      </c>
      <c r="D19" s="76">
        <f aca="true" t="shared" si="2" ref="D19:Z19">+D10-D18</f>
        <v>-155511345</v>
      </c>
      <c r="E19" s="77">
        <f t="shared" si="2"/>
        <v>-155511345</v>
      </c>
      <c r="F19" s="77">
        <f t="shared" si="2"/>
        <v>40066402</v>
      </c>
      <c r="G19" s="77">
        <f t="shared" si="2"/>
        <v>0</v>
      </c>
      <c r="H19" s="77">
        <f t="shared" si="2"/>
        <v>0</v>
      </c>
      <c r="I19" s="77">
        <f t="shared" si="2"/>
        <v>40066402</v>
      </c>
      <c r="J19" s="77">
        <f t="shared" si="2"/>
        <v>0</v>
      </c>
      <c r="K19" s="77">
        <f t="shared" si="2"/>
        <v>0</v>
      </c>
      <c r="L19" s="77">
        <f t="shared" si="2"/>
        <v>0</v>
      </c>
      <c r="M19" s="77">
        <f t="shared" si="2"/>
        <v>0</v>
      </c>
      <c r="N19" s="77">
        <f t="shared" si="2"/>
        <v>0</v>
      </c>
      <c r="O19" s="77">
        <f t="shared" si="2"/>
        <v>0</v>
      </c>
      <c r="P19" s="77">
        <f t="shared" si="2"/>
        <v>0</v>
      </c>
      <c r="Q19" s="77">
        <f t="shared" si="2"/>
        <v>0</v>
      </c>
      <c r="R19" s="77">
        <f t="shared" si="2"/>
        <v>0</v>
      </c>
      <c r="S19" s="77">
        <f t="shared" si="2"/>
        <v>0</v>
      </c>
      <c r="T19" s="77">
        <f t="shared" si="2"/>
        <v>0</v>
      </c>
      <c r="U19" s="77">
        <f t="shared" si="2"/>
        <v>0</v>
      </c>
      <c r="V19" s="77">
        <f t="shared" si="2"/>
        <v>40066402</v>
      </c>
      <c r="W19" s="77">
        <f>IF(E10=E18,0,W10-W18)</f>
        <v>-38877699</v>
      </c>
      <c r="X19" s="77">
        <f t="shared" si="2"/>
        <v>78944101</v>
      </c>
      <c r="Y19" s="78">
        <f>+IF(W19&lt;&gt;0,(X19/W19)*100,0)</f>
        <v>-203.05754463503612</v>
      </c>
      <c r="Z19" s="79">
        <f t="shared" si="2"/>
        <v>-155511345</v>
      </c>
    </row>
    <row r="20" spans="1:26" ht="25.5">
      <c r="A20" s="80" t="s">
        <v>44</v>
      </c>
      <c r="B20" s="19">
        <v>0</v>
      </c>
      <c r="C20" s="19">
        <v>0</v>
      </c>
      <c r="D20" s="60">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2">
        <v>0</v>
      </c>
      <c r="Z20" s="63">
        <v>0</v>
      </c>
    </row>
    <row r="21" spans="1:26" ht="25.5">
      <c r="A21" s="81" t="s">
        <v>453</v>
      </c>
      <c r="B21" s="82">
        <v>0</v>
      </c>
      <c r="C21" s="82">
        <v>0</v>
      </c>
      <c r="D21" s="83">
        <v>0</v>
      </c>
      <c r="E21" s="84">
        <v>0</v>
      </c>
      <c r="F21" s="84">
        <v>0</v>
      </c>
      <c r="G21" s="84">
        <v>0</v>
      </c>
      <c r="H21" s="84">
        <v>0</v>
      </c>
      <c r="I21" s="84">
        <v>0</v>
      </c>
      <c r="J21" s="84">
        <v>0</v>
      </c>
      <c r="K21" s="84">
        <v>0</v>
      </c>
      <c r="L21" s="84">
        <v>0</v>
      </c>
      <c r="M21" s="84">
        <v>0</v>
      </c>
      <c r="N21" s="84">
        <v>0</v>
      </c>
      <c r="O21" s="84">
        <v>0</v>
      </c>
      <c r="P21" s="84">
        <v>0</v>
      </c>
      <c r="Q21" s="84">
        <v>0</v>
      </c>
      <c r="R21" s="84">
        <v>0</v>
      </c>
      <c r="S21" s="84">
        <v>0</v>
      </c>
      <c r="T21" s="84">
        <v>0</v>
      </c>
      <c r="U21" s="84">
        <v>0</v>
      </c>
      <c r="V21" s="84">
        <v>0</v>
      </c>
      <c r="W21" s="84">
        <v>0</v>
      </c>
      <c r="X21" s="84">
        <v>0</v>
      </c>
      <c r="Y21" s="85">
        <v>0</v>
      </c>
      <c r="Z21" s="86">
        <v>0</v>
      </c>
    </row>
    <row r="22" spans="1:26" ht="25.5">
      <c r="A22" s="87" t="s">
        <v>454</v>
      </c>
      <c r="B22" s="88">
        <f>SUM(B19:B21)</f>
        <v>0</v>
      </c>
      <c r="C22" s="88">
        <f>SUM(C19:C21)</f>
        <v>0</v>
      </c>
      <c r="D22" s="89">
        <f aca="true" t="shared" si="3" ref="D22:Z22">SUM(D19:D21)</f>
        <v>-155511345</v>
      </c>
      <c r="E22" s="90">
        <f t="shared" si="3"/>
        <v>-155511345</v>
      </c>
      <c r="F22" s="90">
        <f t="shared" si="3"/>
        <v>40066402</v>
      </c>
      <c r="G22" s="90">
        <f t="shared" si="3"/>
        <v>0</v>
      </c>
      <c r="H22" s="90">
        <f t="shared" si="3"/>
        <v>0</v>
      </c>
      <c r="I22" s="90">
        <f t="shared" si="3"/>
        <v>40066402</v>
      </c>
      <c r="J22" s="90">
        <f t="shared" si="3"/>
        <v>0</v>
      </c>
      <c r="K22" s="90">
        <f t="shared" si="3"/>
        <v>0</v>
      </c>
      <c r="L22" s="90">
        <f t="shared" si="3"/>
        <v>0</v>
      </c>
      <c r="M22" s="90">
        <f t="shared" si="3"/>
        <v>0</v>
      </c>
      <c r="N22" s="90">
        <f t="shared" si="3"/>
        <v>0</v>
      </c>
      <c r="O22" s="90">
        <f t="shared" si="3"/>
        <v>0</v>
      </c>
      <c r="P22" s="90">
        <f t="shared" si="3"/>
        <v>0</v>
      </c>
      <c r="Q22" s="90">
        <f t="shared" si="3"/>
        <v>0</v>
      </c>
      <c r="R22" s="90">
        <f t="shared" si="3"/>
        <v>0</v>
      </c>
      <c r="S22" s="90">
        <f t="shared" si="3"/>
        <v>0</v>
      </c>
      <c r="T22" s="90">
        <f t="shared" si="3"/>
        <v>0</v>
      </c>
      <c r="U22" s="90">
        <f t="shared" si="3"/>
        <v>0</v>
      </c>
      <c r="V22" s="90">
        <f t="shared" si="3"/>
        <v>40066402</v>
      </c>
      <c r="W22" s="90">
        <f t="shared" si="3"/>
        <v>-38877699</v>
      </c>
      <c r="X22" s="90">
        <f t="shared" si="3"/>
        <v>78944101</v>
      </c>
      <c r="Y22" s="91">
        <f>+IF(W22&lt;&gt;0,(X22/W22)*100,0)</f>
        <v>-203.05754463503612</v>
      </c>
      <c r="Z22" s="92">
        <f t="shared" si="3"/>
        <v>-155511345</v>
      </c>
    </row>
    <row r="23" spans="1:26" ht="13.5">
      <c r="A23" s="93" t="s">
        <v>46</v>
      </c>
      <c r="B23" s="19">
        <v>0</v>
      </c>
      <c r="C23" s="19">
        <v>0</v>
      </c>
      <c r="D23" s="60">
        <v>0</v>
      </c>
      <c r="E23" s="61">
        <v>0</v>
      </c>
      <c r="F23" s="61">
        <v>0</v>
      </c>
      <c r="G23" s="61">
        <v>0</v>
      </c>
      <c r="H23" s="61">
        <v>0</v>
      </c>
      <c r="I23" s="61">
        <v>0</v>
      </c>
      <c r="J23" s="61">
        <v>0</v>
      </c>
      <c r="K23" s="61">
        <v>0</v>
      </c>
      <c r="L23" s="61">
        <v>0</v>
      </c>
      <c r="M23" s="61">
        <v>0</v>
      </c>
      <c r="N23" s="61">
        <v>0</v>
      </c>
      <c r="O23" s="61">
        <v>0</v>
      </c>
      <c r="P23" s="61">
        <v>0</v>
      </c>
      <c r="Q23" s="61">
        <v>0</v>
      </c>
      <c r="R23" s="61">
        <v>0</v>
      </c>
      <c r="S23" s="61">
        <v>0</v>
      </c>
      <c r="T23" s="61">
        <v>0</v>
      </c>
      <c r="U23" s="61">
        <v>0</v>
      </c>
      <c r="V23" s="61">
        <v>0</v>
      </c>
      <c r="W23" s="61">
        <v>0</v>
      </c>
      <c r="X23" s="61">
        <v>0</v>
      </c>
      <c r="Y23" s="62">
        <v>0</v>
      </c>
      <c r="Z23" s="63">
        <v>0</v>
      </c>
    </row>
    <row r="24" spans="1:26" ht="13.5">
      <c r="A24" s="94" t="s">
        <v>47</v>
      </c>
      <c r="B24" s="75">
        <f>SUM(B22:B23)</f>
        <v>0</v>
      </c>
      <c r="C24" s="75">
        <f>SUM(C22:C23)</f>
        <v>0</v>
      </c>
      <c r="D24" s="76">
        <f aca="true" t="shared" si="4" ref="D24:Z24">SUM(D22:D23)</f>
        <v>-155511345</v>
      </c>
      <c r="E24" s="77">
        <f t="shared" si="4"/>
        <v>-155511345</v>
      </c>
      <c r="F24" s="77">
        <f t="shared" si="4"/>
        <v>40066402</v>
      </c>
      <c r="G24" s="77">
        <f t="shared" si="4"/>
        <v>0</v>
      </c>
      <c r="H24" s="77">
        <f t="shared" si="4"/>
        <v>0</v>
      </c>
      <c r="I24" s="77">
        <f t="shared" si="4"/>
        <v>40066402</v>
      </c>
      <c r="J24" s="77">
        <f t="shared" si="4"/>
        <v>0</v>
      </c>
      <c r="K24" s="77">
        <f t="shared" si="4"/>
        <v>0</v>
      </c>
      <c r="L24" s="77">
        <f t="shared" si="4"/>
        <v>0</v>
      </c>
      <c r="M24" s="77">
        <f t="shared" si="4"/>
        <v>0</v>
      </c>
      <c r="N24" s="77">
        <f t="shared" si="4"/>
        <v>0</v>
      </c>
      <c r="O24" s="77">
        <f t="shared" si="4"/>
        <v>0</v>
      </c>
      <c r="P24" s="77">
        <f t="shared" si="4"/>
        <v>0</v>
      </c>
      <c r="Q24" s="77">
        <f t="shared" si="4"/>
        <v>0</v>
      </c>
      <c r="R24" s="77">
        <f t="shared" si="4"/>
        <v>0</v>
      </c>
      <c r="S24" s="77">
        <f t="shared" si="4"/>
        <v>0</v>
      </c>
      <c r="T24" s="77">
        <f t="shared" si="4"/>
        <v>0</v>
      </c>
      <c r="U24" s="77">
        <f t="shared" si="4"/>
        <v>0</v>
      </c>
      <c r="V24" s="77">
        <f t="shared" si="4"/>
        <v>40066402</v>
      </c>
      <c r="W24" s="77">
        <f t="shared" si="4"/>
        <v>-38877699</v>
      </c>
      <c r="X24" s="77">
        <f t="shared" si="4"/>
        <v>78944101</v>
      </c>
      <c r="Y24" s="78">
        <f>+IF(W24&lt;&gt;0,(X24/W24)*100,0)</f>
        <v>-203.05754463503612</v>
      </c>
      <c r="Z24" s="79">
        <f t="shared" si="4"/>
        <v>-155511345</v>
      </c>
    </row>
    <row r="25" spans="1:26" ht="4.5" customHeight="1">
      <c r="A25" s="95"/>
      <c r="B25" s="53"/>
      <c r="C25" s="53"/>
      <c r="D25" s="54"/>
      <c r="E25" s="55"/>
      <c r="F25" s="55"/>
      <c r="G25" s="55"/>
      <c r="H25" s="55"/>
      <c r="I25" s="55"/>
      <c r="J25" s="55"/>
      <c r="K25" s="55"/>
      <c r="L25" s="55"/>
      <c r="M25" s="55"/>
      <c r="N25" s="55"/>
      <c r="O25" s="55"/>
      <c r="P25" s="55"/>
      <c r="Q25" s="55"/>
      <c r="R25" s="55"/>
      <c r="S25" s="55"/>
      <c r="T25" s="55"/>
      <c r="U25" s="55"/>
      <c r="V25" s="55"/>
      <c r="W25" s="55"/>
      <c r="X25" s="55"/>
      <c r="Y25" s="96"/>
      <c r="Z25" s="97"/>
    </row>
    <row r="26" spans="1:26" ht="13.5">
      <c r="A26" s="98" t="s">
        <v>455</v>
      </c>
      <c r="B26" s="99"/>
      <c r="C26" s="99"/>
      <c r="D26" s="100"/>
      <c r="E26" s="56"/>
      <c r="F26" s="56"/>
      <c r="G26" s="56"/>
      <c r="H26" s="56"/>
      <c r="I26" s="56"/>
      <c r="J26" s="56"/>
      <c r="K26" s="56"/>
      <c r="L26" s="56"/>
      <c r="M26" s="56"/>
      <c r="N26" s="56"/>
      <c r="O26" s="56"/>
      <c r="P26" s="56"/>
      <c r="Q26" s="56"/>
      <c r="R26" s="56"/>
      <c r="S26" s="56"/>
      <c r="T26" s="56"/>
      <c r="U26" s="56"/>
      <c r="V26" s="56"/>
      <c r="W26" s="56"/>
      <c r="X26" s="56"/>
      <c r="Y26" s="57"/>
      <c r="Z26" s="58"/>
    </row>
    <row r="27" spans="1:26" ht="13.5">
      <c r="A27" s="70" t="s">
        <v>48</v>
      </c>
      <c r="B27" s="22">
        <v>0</v>
      </c>
      <c r="C27" s="22">
        <v>0</v>
      </c>
      <c r="D27" s="101">
        <v>5940000</v>
      </c>
      <c r="E27" s="102">
        <v>5940000</v>
      </c>
      <c r="F27" s="102">
        <v>1023901</v>
      </c>
      <c r="G27" s="102">
        <v>0</v>
      </c>
      <c r="H27" s="102">
        <v>0</v>
      </c>
      <c r="I27" s="102">
        <v>1023901</v>
      </c>
      <c r="J27" s="102">
        <v>0</v>
      </c>
      <c r="K27" s="102">
        <v>0</v>
      </c>
      <c r="L27" s="102">
        <v>0</v>
      </c>
      <c r="M27" s="102">
        <v>0</v>
      </c>
      <c r="N27" s="102">
        <v>0</v>
      </c>
      <c r="O27" s="102">
        <v>0</v>
      </c>
      <c r="P27" s="102">
        <v>0</v>
      </c>
      <c r="Q27" s="102">
        <v>0</v>
      </c>
      <c r="R27" s="102">
        <v>0</v>
      </c>
      <c r="S27" s="102">
        <v>0</v>
      </c>
      <c r="T27" s="102">
        <v>0</v>
      </c>
      <c r="U27" s="102">
        <v>0</v>
      </c>
      <c r="V27" s="102">
        <v>1023901</v>
      </c>
      <c r="W27" s="102">
        <v>1485006</v>
      </c>
      <c r="X27" s="102">
        <v>-461105</v>
      </c>
      <c r="Y27" s="103">
        <v>-31.05</v>
      </c>
      <c r="Z27" s="104">
        <v>5940000</v>
      </c>
    </row>
    <row r="28" spans="1:26" ht="13.5">
      <c r="A28" s="105" t="s">
        <v>49</v>
      </c>
      <c r="B28" s="19">
        <v>0</v>
      </c>
      <c r="C28" s="19">
        <v>0</v>
      </c>
      <c r="D28" s="60">
        <v>0</v>
      </c>
      <c r="E28" s="61">
        <v>0</v>
      </c>
      <c r="F28" s="61">
        <v>0</v>
      </c>
      <c r="G28" s="61">
        <v>0</v>
      </c>
      <c r="H28" s="61">
        <v>0</v>
      </c>
      <c r="I28" s="61">
        <v>0</v>
      </c>
      <c r="J28" s="61">
        <v>0</v>
      </c>
      <c r="K28" s="61">
        <v>0</v>
      </c>
      <c r="L28" s="61">
        <v>0</v>
      </c>
      <c r="M28" s="61">
        <v>0</v>
      </c>
      <c r="N28" s="61">
        <v>0</v>
      </c>
      <c r="O28" s="61">
        <v>0</v>
      </c>
      <c r="P28" s="61">
        <v>0</v>
      </c>
      <c r="Q28" s="61">
        <v>0</v>
      </c>
      <c r="R28" s="61">
        <v>0</v>
      </c>
      <c r="S28" s="61">
        <v>0</v>
      </c>
      <c r="T28" s="61">
        <v>0</v>
      </c>
      <c r="U28" s="61">
        <v>0</v>
      </c>
      <c r="V28" s="61">
        <v>0</v>
      </c>
      <c r="W28" s="61">
        <v>0</v>
      </c>
      <c r="X28" s="61">
        <v>0</v>
      </c>
      <c r="Y28" s="62">
        <v>0</v>
      </c>
      <c r="Z28" s="63">
        <v>0</v>
      </c>
    </row>
    <row r="29" spans="1:26" ht="13.5">
      <c r="A29" s="59"/>
      <c r="B29" s="19"/>
      <c r="C29" s="19"/>
      <c r="D29" s="60"/>
      <c r="E29" s="61"/>
      <c r="F29" s="61"/>
      <c r="G29" s="61"/>
      <c r="H29" s="61"/>
      <c r="I29" s="61"/>
      <c r="J29" s="61"/>
      <c r="K29" s="61"/>
      <c r="L29" s="61"/>
      <c r="M29" s="61"/>
      <c r="N29" s="61"/>
      <c r="O29" s="61"/>
      <c r="P29" s="61"/>
      <c r="Q29" s="61"/>
      <c r="R29" s="61"/>
      <c r="S29" s="61"/>
      <c r="T29" s="61"/>
      <c r="U29" s="61"/>
      <c r="V29" s="61"/>
      <c r="W29" s="61"/>
      <c r="X29" s="61"/>
      <c r="Y29" s="62"/>
      <c r="Z29" s="63"/>
    </row>
    <row r="30" spans="1:26" ht="13.5">
      <c r="A30" s="59" t="s">
        <v>50</v>
      </c>
      <c r="B30" s="19">
        <v>0</v>
      </c>
      <c r="C30" s="19">
        <v>0</v>
      </c>
      <c r="D30" s="60">
        <v>0</v>
      </c>
      <c r="E30" s="61">
        <v>0</v>
      </c>
      <c r="F30" s="61">
        <v>0</v>
      </c>
      <c r="G30" s="61">
        <v>0</v>
      </c>
      <c r="H30" s="61">
        <v>0</v>
      </c>
      <c r="I30" s="61">
        <v>0</v>
      </c>
      <c r="J30" s="61">
        <v>0</v>
      </c>
      <c r="K30" s="61">
        <v>0</v>
      </c>
      <c r="L30" s="61">
        <v>0</v>
      </c>
      <c r="M30" s="61">
        <v>0</v>
      </c>
      <c r="N30" s="61">
        <v>0</v>
      </c>
      <c r="O30" s="61">
        <v>0</v>
      </c>
      <c r="P30" s="61">
        <v>0</v>
      </c>
      <c r="Q30" s="61">
        <v>0</v>
      </c>
      <c r="R30" s="61">
        <v>0</v>
      </c>
      <c r="S30" s="61">
        <v>0</v>
      </c>
      <c r="T30" s="61">
        <v>0</v>
      </c>
      <c r="U30" s="61">
        <v>0</v>
      </c>
      <c r="V30" s="61">
        <v>0</v>
      </c>
      <c r="W30" s="61">
        <v>0</v>
      </c>
      <c r="X30" s="61">
        <v>0</v>
      </c>
      <c r="Y30" s="62">
        <v>0</v>
      </c>
      <c r="Z30" s="63">
        <v>0</v>
      </c>
    </row>
    <row r="31" spans="1:26" ht="13.5">
      <c r="A31" s="59" t="s">
        <v>51</v>
      </c>
      <c r="B31" s="19">
        <v>0</v>
      </c>
      <c r="C31" s="19">
        <v>0</v>
      </c>
      <c r="D31" s="60">
        <v>0</v>
      </c>
      <c r="E31" s="61">
        <v>0</v>
      </c>
      <c r="F31" s="61">
        <v>0</v>
      </c>
      <c r="G31" s="61">
        <v>0</v>
      </c>
      <c r="H31" s="61">
        <v>0</v>
      </c>
      <c r="I31" s="61">
        <v>0</v>
      </c>
      <c r="J31" s="61">
        <v>0</v>
      </c>
      <c r="K31" s="61">
        <v>0</v>
      </c>
      <c r="L31" s="61">
        <v>0</v>
      </c>
      <c r="M31" s="61">
        <v>0</v>
      </c>
      <c r="N31" s="61">
        <v>0</v>
      </c>
      <c r="O31" s="61">
        <v>0</v>
      </c>
      <c r="P31" s="61">
        <v>0</v>
      </c>
      <c r="Q31" s="61">
        <v>0</v>
      </c>
      <c r="R31" s="61">
        <v>0</v>
      </c>
      <c r="S31" s="61">
        <v>0</v>
      </c>
      <c r="T31" s="61">
        <v>0</v>
      </c>
      <c r="U31" s="61">
        <v>0</v>
      </c>
      <c r="V31" s="61">
        <v>0</v>
      </c>
      <c r="W31" s="61">
        <v>0</v>
      </c>
      <c r="X31" s="61">
        <v>0</v>
      </c>
      <c r="Y31" s="62">
        <v>0</v>
      </c>
      <c r="Z31" s="63">
        <v>0</v>
      </c>
    </row>
    <row r="32" spans="1:26" ht="13.5">
      <c r="A32" s="70" t="s">
        <v>52</v>
      </c>
      <c r="B32" s="22">
        <f>SUM(B28:B31)</f>
        <v>0</v>
      </c>
      <c r="C32" s="22">
        <f>SUM(C28:C31)</f>
        <v>0</v>
      </c>
      <c r="D32" s="101">
        <f aca="true" t="shared" si="5" ref="D32:Z32">SUM(D28:D31)</f>
        <v>0</v>
      </c>
      <c r="E32" s="102">
        <f t="shared" si="5"/>
        <v>0</v>
      </c>
      <c r="F32" s="102">
        <f t="shared" si="5"/>
        <v>0</v>
      </c>
      <c r="G32" s="102">
        <f t="shared" si="5"/>
        <v>0</v>
      </c>
      <c r="H32" s="102">
        <f t="shared" si="5"/>
        <v>0</v>
      </c>
      <c r="I32" s="102">
        <f t="shared" si="5"/>
        <v>0</v>
      </c>
      <c r="J32" s="102">
        <f t="shared" si="5"/>
        <v>0</v>
      </c>
      <c r="K32" s="102">
        <f t="shared" si="5"/>
        <v>0</v>
      </c>
      <c r="L32" s="102">
        <f t="shared" si="5"/>
        <v>0</v>
      </c>
      <c r="M32" s="102">
        <f t="shared" si="5"/>
        <v>0</v>
      </c>
      <c r="N32" s="102">
        <f t="shared" si="5"/>
        <v>0</v>
      </c>
      <c r="O32" s="102">
        <f t="shared" si="5"/>
        <v>0</v>
      </c>
      <c r="P32" s="102">
        <f t="shared" si="5"/>
        <v>0</v>
      </c>
      <c r="Q32" s="102">
        <f t="shared" si="5"/>
        <v>0</v>
      </c>
      <c r="R32" s="102">
        <f t="shared" si="5"/>
        <v>0</v>
      </c>
      <c r="S32" s="102">
        <f t="shared" si="5"/>
        <v>0</v>
      </c>
      <c r="T32" s="102">
        <f t="shared" si="5"/>
        <v>0</v>
      </c>
      <c r="U32" s="102">
        <f t="shared" si="5"/>
        <v>0</v>
      </c>
      <c r="V32" s="102">
        <f t="shared" si="5"/>
        <v>0</v>
      </c>
      <c r="W32" s="102">
        <f t="shared" si="5"/>
        <v>0</v>
      </c>
      <c r="X32" s="102">
        <f t="shared" si="5"/>
        <v>0</v>
      </c>
      <c r="Y32" s="103">
        <f>+IF(W32&lt;&gt;0,(X32/W32)*100,0)</f>
        <v>0</v>
      </c>
      <c r="Z32" s="104">
        <f t="shared" si="5"/>
        <v>0</v>
      </c>
    </row>
    <row r="33" spans="1:26" ht="4.5" customHeight="1">
      <c r="A33" s="70"/>
      <c r="B33" s="106"/>
      <c r="C33" s="106"/>
      <c r="D33" s="107"/>
      <c r="E33" s="108"/>
      <c r="F33" s="108"/>
      <c r="G33" s="108"/>
      <c r="H33" s="108"/>
      <c r="I33" s="108"/>
      <c r="J33" s="108"/>
      <c r="K33" s="108"/>
      <c r="L33" s="108"/>
      <c r="M33" s="108"/>
      <c r="N33" s="108"/>
      <c r="O33" s="108"/>
      <c r="P33" s="108"/>
      <c r="Q33" s="108"/>
      <c r="R33" s="108"/>
      <c r="S33" s="108"/>
      <c r="T33" s="108"/>
      <c r="U33" s="108"/>
      <c r="V33" s="108"/>
      <c r="W33" s="108"/>
      <c r="X33" s="108"/>
      <c r="Y33" s="109"/>
      <c r="Z33" s="110"/>
    </row>
    <row r="34" spans="1:26" ht="13.5">
      <c r="A34" s="98" t="s">
        <v>53</v>
      </c>
      <c r="B34" s="99"/>
      <c r="C34" s="99"/>
      <c r="D34" s="100"/>
      <c r="E34" s="56"/>
      <c r="F34" s="56"/>
      <c r="G34" s="56"/>
      <c r="H34" s="56"/>
      <c r="I34" s="56"/>
      <c r="J34" s="56"/>
      <c r="K34" s="56"/>
      <c r="L34" s="56"/>
      <c r="M34" s="56"/>
      <c r="N34" s="56"/>
      <c r="O34" s="56"/>
      <c r="P34" s="56"/>
      <c r="Q34" s="56"/>
      <c r="R34" s="56"/>
      <c r="S34" s="56"/>
      <c r="T34" s="56"/>
      <c r="U34" s="56"/>
      <c r="V34" s="56"/>
      <c r="W34" s="56"/>
      <c r="X34" s="56"/>
      <c r="Y34" s="57"/>
      <c r="Z34" s="58"/>
    </row>
    <row r="35" spans="1:26" ht="13.5">
      <c r="A35" s="59" t="s">
        <v>54</v>
      </c>
      <c r="B35" s="19">
        <v>0</v>
      </c>
      <c r="C35" s="19">
        <v>0</v>
      </c>
      <c r="D35" s="60">
        <v>-148951345</v>
      </c>
      <c r="E35" s="61">
        <v>-148951345</v>
      </c>
      <c r="F35" s="61">
        <v>39577503</v>
      </c>
      <c r="G35" s="61">
        <v>0</v>
      </c>
      <c r="H35" s="61">
        <v>0</v>
      </c>
      <c r="I35" s="61">
        <v>39577503</v>
      </c>
      <c r="J35" s="61">
        <v>0</v>
      </c>
      <c r="K35" s="61">
        <v>0</v>
      </c>
      <c r="L35" s="61">
        <v>0</v>
      </c>
      <c r="M35" s="61">
        <v>0</v>
      </c>
      <c r="N35" s="61">
        <v>0</v>
      </c>
      <c r="O35" s="61">
        <v>0</v>
      </c>
      <c r="P35" s="61">
        <v>0</v>
      </c>
      <c r="Q35" s="61">
        <v>0</v>
      </c>
      <c r="R35" s="61">
        <v>0</v>
      </c>
      <c r="S35" s="61">
        <v>0</v>
      </c>
      <c r="T35" s="61">
        <v>0</v>
      </c>
      <c r="U35" s="61">
        <v>0</v>
      </c>
      <c r="V35" s="61">
        <v>39577503</v>
      </c>
      <c r="W35" s="61">
        <v>-37237707</v>
      </c>
      <c r="X35" s="61">
        <v>76815210</v>
      </c>
      <c r="Y35" s="62">
        <v>-206.28</v>
      </c>
      <c r="Z35" s="63">
        <v>-148951345</v>
      </c>
    </row>
    <row r="36" spans="1:26" ht="13.5">
      <c r="A36" s="59" t="s">
        <v>55</v>
      </c>
      <c r="B36" s="19">
        <v>0</v>
      </c>
      <c r="C36" s="19">
        <v>0</v>
      </c>
      <c r="D36" s="60">
        <v>-6560000</v>
      </c>
      <c r="E36" s="61">
        <v>-6560000</v>
      </c>
      <c r="F36" s="61">
        <v>1023901</v>
      </c>
      <c r="G36" s="61">
        <v>0</v>
      </c>
      <c r="H36" s="61">
        <v>0</v>
      </c>
      <c r="I36" s="61">
        <v>1023901</v>
      </c>
      <c r="J36" s="61">
        <v>0</v>
      </c>
      <c r="K36" s="61">
        <v>0</v>
      </c>
      <c r="L36" s="61">
        <v>0</v>
      </c>
      <c r="M36" s="61">
        <v>0</v>
      </c>
      <c r="N36" s="61">
        <v>0</v>
      </c>
      <c r="O36" s="61">
        <v>0</v>
      </c>
      <c r="P36" s="61">
        <v>0</v>
      </c>
      <c r="Q36" s="61">
        <v>0</v>
      </c>
      <c r="R36" s="61">
        <v>0</v>
      </c>
      <c r="S36" s="61">
        <v>0</v>
      </c>
      <c r="T36" s="61">
        <v>0</v>
      </c>
      <c r="U36" s="61">
        <v>0</v>
      </c>
      <c r="V36" s="61">
        <v>1023901</v>
      </c>
      <c r="W36" s="61">
        <v>-1639992</v>
      </c>
      <c r="X36" s="61">
        <v>2663893</v>
      </c>
      <c r="Y36" s="62">
        <v>-162.43</v>
      </c>
      <c r="Z36" s="63">
        <v>-6560000</v>
      </c>
    </row>
    <row r="37" spans="1:26" ht="13.5">
      <c r="A37" s="59" t="s">
        <v>56</v>
      </c>
      <c r="B37" s="19">
        <v>0</v>
      </c>
      <c r="C37" s="19">
        <v>0</v>
      </c>
      <c r="D37" s="60">
        <v>0</v>
      </c>
      <c r="E37" s="61">
        <v>0</v>
      </c>
      <c r="F37" s="61">
        <v>535001</v>
      </c>
      <c r="G37" s="61">
        <v>0</v>
      </c>
      <c r="H37" s="61">
        <v>0</v>
      </c>
      <c r="I37" s="61">
        <v>535001</v>
      </c>
      <c r="J37" s="61">
        <v>0</v>
      </c>
      <c r="K37" s="61">
        <v>0</v>
      </c>
      <c r="L37" s="61">
        <v>0</v>
      </c>
      <c r="M37" s="61">
        <v>0</v>
      </c>
      <c r="N37" s="61">
        <v>0</v>
      </c>
      <c r="O37" s="61">
        <v>0</v>
      </c>
      <c r="P37" s="61">
        <v>0</v>
      </c>
      <c r="Q37" s="61">
        <v>0</v>
      </c>
      <c r="R37" s="61">
        <v>0</v>
      </c>
      <c r="S37" s="61">
        <v>0</v>
      </c>
      <c r="T37" s="61">
        <v>0</v>
      </c>
      <c r="U37" s="61">
        <v>0</v>
      </c>
      <c r="V37" s="61">
        <v>535001</v>
      </c>
      <c r="W37" s="61">
        <v>0</v>
      </c>
      <c r="X37" s="61">
        <v>535001</v>
      </c>
      <c r="Y37" s="62">
        <v>0</v>
      </c>
      <c r="Z37" s="63">
        <v>0</v>
      </c>
    </row>
    <row r="38" spans="1:26" ht="13.5">
      <c r="A38" s="59" t="s">
        <v>57</v>
      </c>
      <c r="B38" s="19">
        <v>0</v>
      </c>
      <c r="C38" s="19">
        <v>0</v>
      </c>
      <c r="D38" s="60">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2">
        <v>0</v>
      </c>
      <c r="Z38" s="63">
        <v>0</v>
      </c>
    </row>
    <row r="39" spans="1:26" ht="13.5">
      <c r="A39" s="59" t="s">
        <v>58</v>
      </c>
      <c r="B39" s="19">
        <v>0</v>
      </c>
      <c r="C39" s="19">
        <v>0</v>
      </c>
      <c r="D39" s="60">
        <v>0</v>
      </c>
      <c r="E39" s="61">
        <v>0</v>
      </c>
      <c r="F39" s="61">
        <v>0</v>
      </c>
      <c r="G39" s="61">
        <v>0</v>
      </c>
      <c r="H39" s="61">
        <v>0</v>
      </c>
      <c r="I39" s="61">
        <v>0</v>
      </c>
      <c r="J39" s="61">
        <v>0</v>
      </c>
      <c r="K39" s="61">
        <v>0</v>
      </c>
      <c r="L39" s="61">
        <v>0</v>
      </c>
      <c r="M39" s="61">
        <v>0</v>
      </c>
      <c r="N39" s="61">
        <v>0</v>
      </c>
      <c r="O39" s="61">
        <v>0</v>
      </c>
      <c r="P39" s="61">
        <v>0</v>
      </c>
      <c r="Q39" s="61">
        <v>0</v>
      </c>
      <c r="R39" s="61">
        <v>0</v>
      </c>
      <c r="S39" s="61">
        <v>0</v>
      </c>
      <c r="T39" s="61">
        <v>0</v>
      </c>
      <c r="U39" s="61">
        <v>0</v>
      </c>
      <c r="V39" s="61">
        <v>0</v>
      </c>
      <c r="W39" s="61">
        <v>0</v>
      </c>
      <c r="X39" s="61">
        <v>0</v>
      </c>
      <c r="Y39" s="62">
        <v>0</v>
      </c>
      <c r="Z39" s="63">
        <v>0</v>
      </c>
    </row>
    <row r="40" spans="1:26" ht="4.5" customHeight="1">
      <c r="A40" s="95"/>
      <c r="B40" s="53"/>
      <c r="C40" s="53"/>
      <c r="D40" s="54"/>
      <c r="E40" s="55"/>
      <c r="F40" s="55"/>
      <c r="G40" s="55"/>
      <c r="H40" s="55"/>
      <c r="I40" s="55"/>
      <c r="J40" s="55"/>
      <c r="K40" s="55"/>
      <c r="L40" s="55"/>
      <c r="M40" s="55"/>
      <c r="N40" s="55"/>
      <c r="O40" s="55"/>
      <c r="P40" s="55"/>
      <c r="Q40" s="55"/>
      <c r="R40" s="55"/>
      <c r="S40" s="55"/>
      <c r="T40" s="55"/>
      <c r="U40" s="55"/>
      <c r="V40" s="55"/>
      <c r="W40" s="55"/>
      <c r="X40" s="55"/>
      <c r="Y40" s="96"/>
      <c r="Z40" s="97"/>
    </row>
    <row r="41" spans="1:26" ht="13.5">
      <c r="A41" s="98" t="s">
        <v>59</v>
      </c>
      <c r="B41" s="99"/>
      <c r="C41" s="99"/>
      <c r="D41" s="100"/>
      <c r="E41" s="56"/>
      <c r="F41" s="56"/>
      <c r="G41" s="56"/>
      <c r="H41" s="56"/>
      <c r="I41" s="56"/>
      <c r="J41" s="56"/>
      <c r="K41" s="56"/>
      <c r="L41" s="56"/>
      <c r="M41" s="56"/>
      <c r="N41" s="56"/>
      <c r="O41" s="56"/>
      <c r="P41" s="56"/>
      <c r="Q41" s="56"/>
      <c r="R41" s="56"/>
      <c r="S41" s="56"/>
      <c r="T41" s="56"/>
      <c r="U41" s="56"/>
      <c r="V41" s="56"/>
      <c r="W41" s="56"/>
      <c r="X41" s="56"/>
      <c r="Y41" s="57"/>
      <c r="Z41" s="58"/>
    </row>
    <row r="42" spans="1:26" ht="13.5">
      <c r="A42" s="59" t="s">
        <v>60</v>
      </c>
      <c r="B42" s="19">
        <v>0</v>
      </c>
      <c r="C42" s="19">
        <v>0</v>
      </c>
      <c r="D42" s="60">
        <v>-137140345</v>
      </c>
      <c r="E42" s="61">
        <v>-137140345</v>
      </c>
      <c r="F42" s="61">
        <v>49288599</v>
      </c>
      <c r="G42" s="61">
        <v>0</v>
      </c>
      <c r="H42" s="61">
        <v>0</v>
      </c>
      <c r="I42" s="61">
        <v>49288599</v>
      </c>
      <c r="J42" s="61">
        <v>0</v>
      </c>
      <c r="K42" s="61">
        <v>0</v>
      </c>
      <c r="L42" s="61">
        <v>0</v>
      </c>
      <c r="M42" s="61">
        <v>0</v>
      </c>
      <c r="N42" s="61">
        <v>0</v>
      </c>
      <c r="O42" s="61">
        <v>0</v>
      </c>
      <c r="P42" s="61">
        <v>0</v>
      </c>
      <c r="Q42" s="61">
        <v>0</v>
      </c>
      <c r="R42" s="61">
        <v>0</v>
      </c>
      <c r="S42" s="61">
        <v>0</v>
      </c>
      <c r="T42" s="61">
        <v>0</v>
      </c>
      <c r="U42" s="61">
        <v>0</v>
      </c>
      <c r="V42" s="61">
        <v>49288599</v>
      </c>
      <c r="W42" s="61">
        <v>-34284954</v>
      </c>
      <c r="X42" s="61">
        <v>83573553</v>
      </c>
      <c r="Y42" s="62">
        <v>-243.76</v>
      </c>
      <c r="Z42" s="63">
        <v>-137140345</v>
      </c>
    </row>
    <row r="43" spans="1:26" ht="13.5">
      <c r="A43" s="59" t="s">
        <v>61</v>
      </c>
      <c r="B43" s="19">
        <v>26243</v>
      </c>
      <c r="C43" s="19">
        <v>0</v>
      </c>
      <c r="D43" s="60">
        <v>-5890000</v>
      </c>
      <c r="E43" s="61">
        <v>-5890000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-1472505</v>
      </c>
      <c r="X43" s="61">
        <v>1472505</v>
      </c>
      <c r="Y43" s="62">
        <v>-100</v>
      </c>
      <c r="Z43" s="63">
        <v>-5890000</v>
      </c>
    </row>
    <row r="44" spans="1:26" ht="13.5">
      <c r="A44" s="59" t="s">
        <v>62</v>
      </c>
      <c r="B44" s="19">
        <v>0</v>
      </c>
      <c r="C44" s="19">
        <v>0</v>
      </c>
      <c r="D44" s="60">
        <v>0</v>
      </c>
      <c r="E44" s="61">
        <v>0</v>
      </c>
      <c r="F44" s="61">
        <v>0</v>
      </c>
      <c r="G44" s="61">
        <v>0</v>
      </c>
      <c r="H44" s="61">
        <v>0</v>
      </c>
      <c r="I44" s="61">
        <v>0</v>
      </c>
      <c r="J44" s="61">
        <v>0</v>
      </c>
      <c r="K44" s="61">
        <v>0</v>
      </c>
      <c r="L44" s="61">
        <v>0</v>
      </c>
      <c r="M44" s="61">
        <v>0</v>
      </c>
      <c r="N44" s="61">
        <v>0</v>
      </c>
      <c r="O44" s="61">
        <v>0</v>
      </c>
      <c r="P44" s="61">
        <v>0</v>
      </c>
      <c r="Q44" s="61">
        <v>0</v>
      </c>
      <c r="R44" s="61">
        <v>0</v>
      </c>
      <c r="S44" s="61">
        <v>0</v>
      </c>
      <c r="T44" s="61">
        <v>0</v>
      </c>
      <c r="U44" s="61">
        <v>0</v>
      </c>
      <c r="V44" s="61">
        <v>0</v>
      </c>
      <c r="W44" s="61">
        <v>0</v>
      </c>
      <c r="X44" s="61">
        <v>0</v>
      </c>
      <c r="Y44" s="62">
        <v>0</v>
      </c>
      <c r="Z44" s="63">
        <v>0</v>
      </c>
    </row>
    <row r="45" spans="1:26" ht="13.5">
      <c r="A45" s="70" t="s">
        <v>63</v>
      </c>
      <c r="B45" s="22">
        <v>26243</v>
      </c>
      <c r="C45" s="22">
        <v>0</v>
      </c>
      <c r="D45" s="101">
        <v>-143030345</v>
      </c>
      <c r="E45" s="102">
        <v>-143030345</v>
      </c>
      <c r="F45" s="102">
        <v>49288599</v>
      </c>
      <c r="G45" s="102">
        <v>0</v>
      </c>
      <c r="H45" s="102">
        <v>0</v>
      </c>
      <c r="I45" s="102">
        <v>49288599</v>
      </c>
      <c r="J45" s="102">
        <v>0</v>
      </c>
      <c r="K45" s="102">
        <v>0</v>
      </c>
      <c r="L45" s="102">
        <v>0</v>
      </c>
      <c r="M45" s="102">
        <v>0</v>
      </c>
      <c r="N45" s="102">
        <v>0</v>
      </c>
      <c r="O45" s="102">
        <v>0</v>
      </c>
      <c r="P45" s="102">
        <v>0</v>
      </c>
      <c r="Q45" s="102">
        <v>0</v>
      </c>
      <c r="R45" s="102">
        <v>0</v>
      </c>
      <c r="S45" s="102">
        <v>0</v>
      </c>
      <c r="T45" s="102">
        <v>0</v>
      </c>
      <c r="U45" s="102">
        <v>0</v>
      </c>
      <c r="V45" s="102">
        <v>49288599</v>
      </c>
      <c r="W45" s="102">
        <v>-35757459</v>
      </c>
      <c r="X45" s="102">
        <v>85046058</v>
      </c>
      <c r="Y45" s="103">
        <v>-237.84</v>
      </c>
      <c r="Z45" s="104">
        <v>-143030345</v>
      </c>
    </row>
    <row r="46" spans="1:26" ht="4.5" customHeight="1">
      <c r="A46" s="111"/>
      <c r="B46" s="112">
        <v>0</v>
      </c>
      <c r="C46" s="112">
        <v>0</v>
      </c>
      <c r="D46" s="113">
        <v>0</v>
      </c>
      <c r="E46" s="114">
        <v>0</v>
      </c>
      <c r="F46" s="114">
        <v>0</v>
      </c>
      <c r="G46" s="114">
        <v>0</v>
      </c>
      <c r="H46" s="114">
        <v>0</v>
      </c>
      <c r="I46" s="114">
        <v>0</v>
      </c>
      <c r="J46" s="114">
        <v>0</v>
      </c>
      <c r="K46" s="114">
        <v>0</v>
      </c>
      <c r="L46" s="114">
        <v>0</v>
      </c>
      <c r="M46" s="114">
        <v>0</v>
      </c>
      <c r="N46" s="114">
        <v>0</v>
      </c>
      <c r="O46" s="114">
        <v>0</v>
      </c>
      <c r="P46" s="114">
        <v>0</v>
      </c>
      <c r="Q46" s="114">
        <v>0</v>
      </c>
      <c r="R46" s="114">
        <v>0</v>
      </c>
      <c r="S46" s="114">
        <v>0</v>
      </c>
      <c r="T46" s="114">
        <v>0</v>
      </c>
      <c r="U46" s="114">
        <v>0</v>
      </c>
      <c r="V46" s="114">
        <v>0</v>
      </c>
      <c r="W46" s="114">
        <v>0</v>
      </c>
      <c r="X46" s="114">
        <v>0</v>
      </c>
      <c r="Y46" s="115">
        <v>0</v>
      </c>
      <c r="Z46" s="116">
        <v>0</v>
      </c>
    </row>
    <row r="47" spans="1:26" ht="13.5" hidden="1">
      <c r="A47" s="117" t="s">
        <v>456</v>
      </c>
      <c r="B47" s="117" t="s">
        <v>443</v>
      </c>
      <c r="C47" s="117"/>
      <c r="D47" s="118" t="s">
        <v>444</v>
      </c>
      <c r="E47" s="119" t="s">
        <v>445</v>
      </c>
      <c r="F47" s="120"/>
      <c r="G47" s="120"/>
      <c r="H47" s="120"/>
      <c r="I47" s="121" t="s">
        <v>446</v>
      </c>
      <c r="J47" s="120"/>
      <c r="K47" s="120"/>
      <c r="L47" s="120"/>
      <c r="M47" s="122"/>
      <c r="N47" s="122"/>
      <c r="O47" s="122"/>
      <c r="P47" s="122"/>
      <c r="Q47" s="122"/>
      <c r="R47" s="122"/>
      <c r="S47" s="122"/>
      <c r="T47" s="122"/>
      <c r="U47" s="122"/>
      <c r="V47" s="121" t="s">
        <v>447</v>
      </c>
      <c r="W47" s="121" t="s">
        <v>448</v>
      </c>
      <c r="X47" s="121" t="s">
        <v>449</v>
      </c>
      <c r="Y47" s="121" t="s">
        <v>450</v>
      </c>
      <c r="Z47" s="123" t="s">
        <v>451</v>
      </c>
    </row>
    <row r="48" spans="1:26" ht="13.5" hidden="1">
      <c r="A48" s="124" t="s">
        <v>65</v>
      </c>
      <c r="B48" s="125"/>
      <c r="C48" s="125"/>
      <c r="D48" s="126"/>
      <c r="E48" s="127"/>
      <c r="F48" s="127"/>
      <c r="G48" s="127"/>
      <c r="H48" s="127"/>
      <c r="I48" s="127"/>
      <c r="J48" s="127"/>
      <c r="K48" s="127"/>
      <c r="L48" s="127"/>
      <c r="M48" s="128"/>
      <c r="N48" s="128"/>
      <c r="O48" s="128"/>
      <c r="P48" s="128"/>
      <c r="Q48" s="128"/>
      <c r="R48" s="128"/>
      <c r="S48" s="128"/>
      <c r="T48" s="128"/>
      <c r="U48" s="128"/>
      <c r="V48" s="128"/>
      <c r="W48" s="128"/>
      <c r="X48" s="128"/>
      <c r="Y48" s="128"/>
      <c r="Z48" s="129"/>
    </row>
    <row r="49" spans="1:26" ht="13.5" hidden="1">
      <c r="A49" s="130" t="s">
        <v>457</v>
      </c>
      <c r="B49" s="53">
        <v>0</v>
      </c>
      <c r="C49" s="53">
        <v>0</v>
      </c>
      <c r="D49" s="131">
        <v>0</v>
      </c>
      <c r="E49" s="55">
        <v>0</v>
      </c>
      <c r="F49" s="55">
        <v>0</v>
      </c>
      <c r="G49" s="55">
        <v>0</v>
      </c>
      <c r="H49" s="55">
        <v>0</v>
      </c>
      <c r="I49" s="55">
        <v>0</v>
      </c>
      <c r="J49" s="55">
        <v>0</v>
      </c>
      <c r="K49" s="55">
        <v>0</v>
      </c>
      <c r="L49" s="55">
        <v>0</v>
      </c>
      <c r="M49" s="55">
        <v>0</v>
      </c>
      <c r="N49" s="55">
        <v>0</v>
      </c>
      <c r="O49" s="55">
        <v>0</v>
      </c>
      <c r="P49" s="55">
        <v>0</v>
      </c>
      <c r="Q49" s="55">
        <v>0</v>
      </c>
      <c r="R49" s="55">
        <v>0</v>
      </c>
      <c r="S49" s="55">
        <v>0</v>
      </c>
      <c r="T49" s="55">
        <v>0</v>
      </c>
      <c r="U49" s="55">
        <v>0</v>
      </c>
      <c r="V49" s="55">
        <v>0</v>
      </c>
      <c r="W49" s="55">
        <v>0</v>
      </c>
      <c r="X49" s="55">
        <v>0</v>
      </c>
      <c r="Y49" s="55">
        <v>0</v>
      </c>
      <c r="Z49" s="132">
        <v>0</v>
      </c>
    </row>
    <row r="50" spans="1:26" ht="13.5" hidden="1">
      <c r="A50" s="124" t="s">
        <v>66</v>
      </c>
      <c r="B50" s="53"/>
      <c r="C50" s="53"/>
      <c r="D50" s="131"/>
      <c r="E50" s="55"/>
      <c r="F50" s="55"/>
      <c r="G50" s="55"/>
      <c r="H50" s="55"/>
      <c r="I50" s="55"/>
      <c r="J50" s="55"/>
      <c r="K50" s="55"/>
      <c r="L50" s="55"/>
      <c r="M50" s="55"/>
      <c r="N50" s="55"/>
      <c r="O50" s="55"/>
      <c r="P50" s="55"/>
      <c r="Q50" s="55"/>
      <c r="R50" s="55"/>
      <c r="S50" s="55"/>
      <c r="T50" s="55"/>
      <c r="U50" s="55"/>
      <c r="V50" s="55"/>
      <c r="W50" s="55"/>
      <c r="X50" s="55"/>
      <c r="Y50" s="55"/>
      <c r="Z50" s="132"/>
    </row>
    <row r="51" spans="1:26" ht="13.5" hidden="1">
      <c r="A51" s="130" t="s">
        <v>67</v>
      </c>
      <c r="B51" s="53">
        <v>0</v>
      </c>
      <c r="C51" s="53">
        <v>0</v>
      </c>
      <c r="D51" s="131">
        <v>0</v>
      </c>
      <c r="E51" s="55">
        <v>0</v>
      </c>
      <c r="F51" s="55">
        <v>0</v>
      </c>
      <c r="G51" s="55">
        <v>0</v>
      </c>
      <c r="H51" s="55">
        <v>0</v>
      </c>
      <c r="I51" s="55">
        <v>0</v>
      </c>
      <c r="J51" s="55">
        <v>0</v>
      </c>
      <c r="K51" s="55">
        <v>0</v>
      </c>
      <c r="L51" s="55">
        <v>0</v>
      </c>
      <c r="M51" s="55">
        <v>0</v>
      </c>
      <c r="N51" s="55">
        <v>0</v>
      </c>
      <c r="O51" s="55">
        <v>0</v>
      </c>
      <c r="P51" s="55">
        <v>0</v>
      </c>
      <c r="Q51" s="55">
        <v>0</v>
      </c>
      <c r="R51" s="55">
        <v>0</v>
      </c>
      <c r="S51" s="55">
        <v>0</v>
      </c>
      <c r="T51" s="55">
        <v>0</v>
      </c>
      <c r="U51" s="55">
        <v>0</v>
      </c>
      <c r="V51" s="55">
        <v>0</v>
      </c>
      <c r="W51" s="55">
        <v>0</v>
      </c>
      <c r="X51" s="55">
        <v>0</v>
      </c>
      <c r="Y51" s="55">
        <v>0</v>
      </c>
      <c r="Z51" s="132">
        <v>0</v>
      </c>
    </row>
    <row r="52" spans="1:26" ht="4.5" customHeight="1" hidden="1">
      <c r="A52" s="133"/>
      <c r="B52" s="112"/>
      <c r="C52" s="112"/>
      <c r="D52" s="134"/>
      <c r="E52" s="114"/>
      <c r="F52" s="114"/>
      <c r="G52" s="114"/>
      <c r="H52" s="114"/>
      <c r="I52" s="114"/>
      <c r="J52" s="114"/>
      <c r="K52" s="114"/>
      <c r="L52" s="114"/>
      <c r="M52" s="114"/>
      <c r="N52" s="114"/>
      <c r="O52" s="114"/>
      <c r="P52" s="114"/>
      <c r="Q52" s="114"/>
      <c r="R52" s="114"/>
      <c r="S52" s="114"/>
      <c r="T52" s="114"/>
      <c r="U52" s="114"/>
      <c r="V52" s="114"/>
      <c r="W52" s="114"/>
      <c r="X52" s="114"/>
      <c r="Y52" s="114"/>
      <c r="Z52" s="135"/>
    </row>
    <row r="53" spans="1:26" ht="12.75" hidden="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 r="A58" s="36" t="s">
        <v>68</v>
      </c>
      <c r="B58" s="5">
        <f>IF(B67=0,0,+(B76/B67)*100)</f>
        <v>0</v>
      </c>
      <c r="C58" s="5">
        <f>IF(C67=0,0,+(C76/C67)*100)</f>
        <v>0</v>
      </c>
      <c r="D58" s="6">
        <f aca="true" t="shared" si="6" ref="D58:Z58">IF(D67=0,0,+(D76/D67)*100)</f>
        <v>0</v>
      </c>
      <c r="E58" s="7">
        <f t="shared" si="6"/>
        <v>0</v>
      </c>
      <c r="F58" s="7">
        <f t="shared" si="6"/>
        <v>0</v>
      </c>
      <c r="G58" s="7">
        <f t="shared" si="6"/>
        <v>0</v>
      </c>
      <c r="H58" s="7">
        <f t="shared" si="6"/>
        <v>0</v>
      </c>
      <c r="I58" s="7">
        <f t="shared" si="6"/>
        <v>0</v>
      </c>
      <c r="J58" s="7">
        <f t="shared" si="6"/>
        <v>0</v>
      </c>
      <c r="K58" s="7">
        <f t="shared" si="6"/>
        <v>0</v>
      </c>
      <c r="L58" s="7">
        <f t="shared" si="6"/>
        <v>0</v>
      </c>
      <c r="M58" s="7">
        <f t="shared" si="6"/>
        <v>0</v>
      </c>
      <c r="N58" s="7">
        <f t="shared" si="6"/>
        <v>0</v>
      </c>
      <c r="O58" s="7">
        <f t="shared" si="6"/>
        <v>0</v>
      </c>
      <c r="P58" s="7">
        <f t="shared" si="6"/>
        <v>0</v>
      </c>
      <c r="Q58" s="7">
        <f t="shared" si="6"/>
        <v>0</v>
      </c>
      <c r="R58" s="7">
        <f t="shared" si="6"/>
        <v>0</v>
      </c>
      <c r="S58" s="7">
        <f t="shared" si="6"/>
        <v>0</v>
      </c>
      <c r="T58" s="7">
        <f t="shared" si="6"/>
        <v>0</v>
      </c>
      <c r="U58" s="7">
        <f t="shared" si="6"/>
        <v>0</v>
      </c>
      <c r="V58" s="7">
        <f t="shared" si="6"/>
        <v>0</v>
      </c>
      <c r="W58" s="7">
        <f t="shared" si="6"/>
        <v>0</v>
      </c>
      <c r="X58" s="7">
        <f t="shared" si="6"/>
        <v>0</v>
      </c>
      <c r="Y58" s="7">
        <f t="shared" si="6"/>
        <v>0</v>
      </c>
      <c r="Z58" s="8">
        <f t="shared" si="6"/>
        <v>0</v>
      </c>
    </row>
    <row r="59" spans="1:26" ht="13.5">
      <c r="A59" s="37" t="s">
        <v>31</v>
      </c>
      <c r="B59" s="9">
        <f aca="true" t="shared" si="7" ref="B59:Z66">IF(B68=0,0,+(B77/B68)*100)</f>
        <v>0</v>
      </c>
      <c r="C59" s="9">
        <f t="shared" si="7"/>
        <v>0</v>
      </c>
      <c r="D59" s="2">
        <f t="shared" si="7"/>
        <v>0</v>
      </c>
      <c r="E59" s="10">
        <f t="shared" si="7"/>
        <v>0</v>
      </c>
      <c r="F59" s="10">
        <f t="shared" si="7"/>
        <v>0</v>
      </c>
      <c r="G59" s="10">
        <f t="shared" si="7"/>
        <v>0</v>
      </c>
      <c r="H59" s="10">
        <f t="shared" si="7"/>
        <v>0</v>
      </c>
      <c r="I59" s="10">
        <f t="shared" si="7"/>
        <v>0</v>
      </c>
      <c r="J59" s="10">
        <f t="shared" si="7"/>
        <v>0</v>
      </c>
      <c r="K59" s="10">
        <f t="shared" si="7"/>
        <v>0</v>
      </c>
      <c r="L59" s="10">
        <f t="shared" si="7"/>
        <v>0</v>
      </c>
      <c r="M59" s="10">
        <f t="shared" si="7"/>
        <v>0</v>
      </c>
      <c r="N59" s="10">
        <f t="shared" si="7"/>
        <v>0</v>
      </c>
      <c r="O59" s="10">
        <f t="shared" si="7"/>
        <v>0</v>
      </c>
      <c r="P59" s="10">
        <f t="shared" si="7"/>
        <v>0</v>
      </c>
      <c r="Q59" s="10">
        <f t="shared" si="7"/>
        <v>0</v>
      </c>
      <c r="R59" s="10">
        <f t="shared" si="7"/>
        <v>0</v>
      </c>
      <c r="S59" s="10">
        <f t="shared" si="7"/>
        <v>0</v>
      </c>
      <c r="T59" s="10">
        <f t="shared" si="7"/>
        <v>0</v>
      </c>
      <c r="U59" s="10">
        <f t="shared" si="7"/>
        <v>0</v>
      </c>
      <c r="V59" s="10">
        <f t="shared" si="7"/>
        <v>0</v>
      </c>
      <c r="W59" s="10">
        <f t="shared" si="7"/>
        <v>0</v>
      </c>
      <c r="X59" s="10">
        <f t="shared" si="7"/>
        <v>0</v>
      </c>
      <c r="Y59" s="10">
        <f t="shared" si="7"/>
        <v>0</v>
      </c>
      <c r="Z59" s="11">
        <f t="shared" si="7"/>
        <v>0</v>
      </c>
    </row>
    <row r="60" spans="1:26" ht="13.5">
      <c r="A60" s="38" t="s">
        <v>32</v>
      </c>
      <c r="B60" s="12">
        <f t="shared" si="7"/>
        <v>0</v>
      </c>
      <c r="C60" s="12">
        <f t="shared" si="7"/>
        <v>0</v>
      </c>
      <c r="D60" s="3">
        <f t="shared" si="7"/>
        <v>0</v>
      </c>
      <c r="E60" s="13">
        <f t="shared" si="7"/>
        <v>0</v>
      </c>
      <c r="F60" s="13">
        <f t="shared" si="7"/>
        <v>0</v>
      </c>
      <c r="G60" s="13">
        <f t="shared" si="7"/>
        <v>0</v>
      </c>
      <c r="H60" s="13">
        <f t="shared" si="7"/>
        <v>0</v>
      </c>
      <c r="I60" s="13">
        <f t="shared" si="7"/>
        <v>0</v>
      </c>
      <c r="J60" s="13">
        <f t="shared" si="7"/>
        <v>0</v>
      </c>
      <c r="K60" s="13">
        <f t="shared" si="7"/>
        <v>0</v>
      </c>
      <c r="L60" s="13">
        <f t="shared" si="7"/>
        <v>0</v>
      </c>
      <c r="M60" s="13">
        <f t="shared" si="7"/>
        <v>0</v>
      </c>
      <c r="N60" s="13">
        <f t="shared" si="7"/>
        <v>0</v>
      </c>
      <c r="O60" s="13">
        <f t="shared" si="7"/>
        <v>0</v>
      </c>
      <c r="P60" s="13">
        <f t="shared" si="7"/>
        <v>0</v>
      </c>
      <c r="Q60" s="13">
        <f t="shared" si="7"/>
        <v>0</v>
      </c>
      <c r="R60" s="13">
        <f t="shared" si="7"/>
        <v>0</v>
      </c>
      <c r="S60" s="13">
        <f t="shared" si="7"/>
        <v>0</v>
      </c>
      <c r="T60" s="13">
        <f t="shared" si="7"/>
        <v>0</v>
      </c>
      <c r="U60" s="13">
        <f t="shared" si="7"/>
        <v>0</v>
      </c>
      <c r="V60" s="13">
        <f t="shared" si="7"/>
        <v>0</v>
      </c>
      <c r="W60" s="13">
        <f t="shared" si="7"/>
        <v>0</v>
      </c>
      <c r="X60" s="13">
        <f t="shared" si="7"/>
        <v>0</v>
      </c>
      <c r="Y60" s="13">
        <f t="shared" si="7"/>
        <v>0</v>
      </c>
      <c r="Z60" s="14">
        <f t="shared" si="7"/>
        <v>0</v>
      </c>
    </row>
    <row r="61" spans="1:26" ht="13.5">
      <c r="A61" s="39" t="s">
        <v>69</v>
      </c>
      <c r="B61" s="12">
        <f t="shared" si="7"/>
        <v>0</v>
      </c>
      <c r="C61" s="12">
        <f t="shared" si="7"/>
        <v>0</v>
      </c>
      <c r="D61" s="3">
        <f t="shared" si="7"/>
        <v>0</v>
      </c>
      <c r="E61" s="13">
        <f t="shared" si="7"/>
        <v>0</v>
      </c>
      <c r="F61" s="13">
        <f t="shared" si="7"/>
        <v>0</v>
      </c>
      <c r="G61" s="13">
        <f t="shared" si="7"/>
        <v>0</v>
      </c>
      <c r="H61" s="13">
        <f t="shared" si="7"/>
        <v>0</v>
      </c>
      <c r="I61" s="13">
        <f t="shared" si="7"/>
        <v>0</v>
      </c>
      <c r="J61" s="13">
        <f t="shared" si="7"/>
        <v>0</v>
      </c>
      <c r="K61" s="13">
        <f t="shared" si="7"/>
        <v>0</v>
      </c>
      <c r="L61" s="13">
        <f t="shared" si="7"/>
        <v>0</v>
      </c>
      <c r="M61" s="13">
        <f t="shared" si="7"/>
        <v>0</v>
      </c>
      <c r="N61" s="13">
        <f t="shared" si="7"/>
        <v>0</v>
      </c>
      <c r="O61" s="13">
        <f t="shared" si="7"/>
        <v>0</v>
      </c>
      <c r="P61" s="13">
        <f t="shared" si="7"/>
        <v>0</v>
      </c>
      <c r="Q61" s="13">
        <f t="shared" si="7"/>
        <v>0</v>
      </c>
      <c r="R61" s="13">
        <f t="shared" si="7"/>
        <v>0</v>
      </c>
      <c r="S61" s="13">
        <f t="shared" si="7"/>
        <v>0</v>
      </c>
      <c r="T61" s="13">
        <f t="shared" si="7"/>
        <v>0</v>
      </c>
      <c r="U61" s="13">
        <f t="shared" si="7"/>
        <v>0</v>
      </c>
      <c r="V61" s="13">
        <f t="shared" si="7"/>
        <v>0</v>
      </c>
      <c r="W61" s="13">
        <f t="shared" si="7"/>
        <v>0</v>
      </c>
      <c r="X61" s="13">
        <f t="shared" si="7"/>
        <v>0</v>
      </c>
      <c r="Y61" s="13">
        <f t="shared" si="7"/>
        <v>0</v>
      </c>
      <c r="Z61" s="14">
        <f t="shared" si="7"/>
        <v>0</v>
      </c>
    </row>
    <row r="62" spans="1:26" ht="13.5">
      <c r="A62" s="39" t="s">
        <v>70</v>
      </c>
      <c r="B62" s="12">
        <f t="shared" si="7"/>
        <v>0</v>
      </c>
      <c r="C62" s="12">
        <f t="shared" si="7"/>
        <v>0</v>
      </c>
      <c r="D62" s="3">
        <f t="shared" si="7"/>
        <v>0</v>
      </c>
      <c r="E62" s="13">
        <f t="shared" si="7"/>
        <v>0</v>
      </c>
      <c r="F62" s="13">
        <f t="shared" si="7"/>
        <v>0</v>
      </c>
      <c r="G62" s="13">
        <f t="shared" si="7"/>
        <v>0</v>
      </c>
      <c r="H62" s="13">
        <f t="shared" si="7"/>
        <v>0</v>
      </c>
      <c r="I62" s="13">
        <f t="shared" si="7"/>
        <v>0</v>
      </c>
      <c r="J62" s="13">
        <f t="shared" si="7"/>
        <v>0</v>
      </c>
      <c r="K62" s="13">
        <f t="shared" si="7"/>
        <v>0</v>
      </c>
      <c r="L62" s="13">
        <f t="shared" si="7"/>
        <v>0</v>
      </c>
      <c r="M62" s="13">
        <f t="shared" si="7"/>
        <v>0</v>
      </c>
      <c r="N62" s="13">
        <f t="shared" si="7"/>
        <v>0</v>
      </c>
      <c r="O62" s="13">
        <f t="shared" si="7"/>
        <v>0</v>
      </c>
      <c r="P62" s="13">
        <f t="shared" si="7"/>
        <v>0</v>
      </c>
      <c r="Q62" s="13">
        <f t="shared" si="7"/>
        <v>0</v>
      </c>
      <c r="R62" s="13">
        <f t="shared" si="7"/>
        <v>0</v>
      </c>
      <c r="S62" s="13">
        <f t="shared" si="7"/>
        <v>0</v>
      </c>
      <c r="T62" s="13">
        <f t="shared" si="7"/>
        <v>0</v>
      </c>
      <c r="U62" s="13">
        <f t="shared" si="7"/>
        <v>0</v>
      </c>
      <c r="V62" s="13">
        <f t="shared" si="7"/>
        <v>0</v>
      </c>
      <c r="W62" s="13">
        <f t="shared" si="7"/>
        <v>0</v>
      </c>
      <c r="X62" s="13">
        <f t="shared" si="7"/>
        <v>0</v>
      </c>
      <c r="Y62" s="13">
        <f t="shared" si="7"/>
        <v>0</v>
      </c>
      <c r="Z62" s="14">
        <f t="shared" si="7"/>
        <v>0</v>
      </c>
    </row>
    <row r="63" spans="1:26" ht="13.5">
      <c r="A63" s="39" t="s">
        <v>71</v>
      </c>
      <c r="B63" s="12">
        <f t="shared" si="7"/>
        <v>0</v>
      </c>
      <c r="C63" s="12">
        <f t="shared" si="7"/>
        <v>0</v>
      </c>
      <c r="D63" s="3">
        <f t="shared" si="7"/>
        <v>0</v>
      </c>
      <c r="E63" s="13">
        <f t="shared" si="7"/>
        <v>0</v>
      </c>
      <c r="F63" s="13">
        <f t="shared" si="7"/>
        <v>0</v>
      </c>
      <c r="G63" s="13">
        <f t="shared" si="7"/>
        <v>0</v>
      </c>
      <c r="H63" s="13">
        <f t="shared" si="7"/>
        <v>0</v>
      </c>
      <c r="I63" s="13">
        <f t="shared" si="7"/>
        <v>0</v>
      </c>
      <c r="J63" s="13">
        <f t="shared" si="7"/>
        <v>0</v>
      </c>
      <c r="K63" s="13">
        <f t="shared" si="7"/>
        <v>0</v>
      </c>
      <c r="L63" s="13">
        <f t="shared" si="7"/>
        <v>0</v>
      </c>
      <c r="M63" s="13">
        <f t="shared" si="7"/>
        <v>0</v>
      </c>
      <c r="N63" s="13">
        <f t="shared" si="7"/>
        <v>0</v>
      </c>
      <c r="O63" s="13">
        <f t="shared" si="7"/>
        <v>0</v>
      </c>
      <c r="P63" s="13">
        <f t="shared" si="7"/>
        <v>0</v>
      </c>
      <c r="Q63" s="13">
        <f t="shared" si="7"/>
        <v>0</v>
      </c>
      <c r="R63" s="13">
        <f t="shared" si="7"/>
        <v>0</v>
      </c>
      <c r="S63" s="13">
        <f t="shared" si="7"/>
        <v>0</v>
      </c>
      <c r="T63" s="13">
        <f t="shared" si="7"/>
        <v>0</v>
      </c>
      <c r="U63" s="13">
        <f t="shared" si="7"/>
        <v>0</v>
      </c>
      <c r="V63" s="13">
        <f t="shared" si="7"/>
        <v>0</v>
      </c>
      <c r="W63" s="13">
        <f t="shared" si="7"/>
        <v>0</v>
      </c>
      <c r="X63" s="13">
        <f t="shared" si="7"/>
        <v>0</v>
      </c>
      <c r="Y63" s="13">
        <f t="shared" si="7"/>
        <v>0</v>
      </c>
      <c r="Z63" s="14">
        <f t="shared" si="7"/>
        <v>0</v>
      </c>
    </row>
    <row r="64" spans="1:26" ht="13.5">
      <c r="A64" s="39" t="s">
        <v>72</v>
      </c>
      <c r="B64" s="12">
        <f t="shared" si="7"/>
        <v>0</v>
      </c>
      <c r="C64" s="12">
        <f t="shared" si="7"/>
        <v>0</v>
      </c>
      <c r="D64" s="3">
        <f t="shared" si="7"/>
        <v>0</v>
      </c>
      <c r="E64" s="13">
        <f t="shared" si="7"/>
        <v>0</v>
      </c>
      <c r="F64" s="13">
        <f t="shared" si="7"/>
        <v>0</v>
      </c>
      <c r="G64" s="13">
        <f t="shared" si="7"/>
        <v>0</v>
      </c>
      <c r="H64" s="13">
        <f t="shared" si="7"/>
        <v>0</v>
      </c>
      <c r="I64" s="13">
        <f t="shared" si="7"/>
        <v>0</v>
      </c>
      <c r="J64" s="13">
        <f t="shared" si="7"/>
        <v>0</v>
      </c>
      <c r="K64" s="13">
        <f t="shared" si="7"/>
        <v>0</v>
      </c>
      <c r="L64" s="13">
        <f t="shared" si="7"/>
        <v>0</v>
      </c>
      <c r="M64" s="13">
        <f t="shared" si="7"/>
        <v>0</v>
      </c>
      <c r="N64" s="13">
        <f t="shared" si="7"/>
        <v>0</v>
      </c>
      <c r="O64" s="13">
        <f t="shared" si="7"/>
        <v>0</v>
      </c>
      <c r="P64" s="13">
        <f t="shared" si="7"/>
        <v>0</v>
      </c>
      <c r="Q64" s="13">
        <f t="shared" si="7"/>
        <v>0</v>
      </c>
      <c r="R64" s="13">
        <f t="shared" si="7"/>
        <v>0</v>
      </c>
      <c r="S64" s="13">
        <f t="shared" si="7"/>
        <v>0</v>
      </c>
      <c r="T64" s="13">
        <f t="shared" si="7"/>
        <v>0</v>
      </c>
      <c r="U64" s="13">
        <f t="shared" si="7"/>
        <v>0</v>
      </c>
      <c r="V64" s="13">
        <f t="shared" si="7"/>
        <v>0</v>
      </c>
      <c r="W64" s="13">
        <f t="shared" si="7"/>
        <v>0</v>
      </c>
      <c r="X64" s="13">
        <f t="shared" si="7"/>
        <v>0</v>
      </c>
      <c r="Y64" s="13">
        <f t="shared" si="7"/>
        <v>0</v>
      </c>
      <c r="Z64" s="14">
        <f t="shared" si="7"/>
        <v>0</v>
      </c>
    </row>
    <row r="65" spans="1:26" ht="13.5">
      <c r="A65" s="39"/>
      <c r="B65" s="12"/>
      <c r="C65" s="12"/>
      <c r="D65" s="3"/>
      <c r="E65" s="13"/>
      <c r="F65" s="13"/>
      <c r="G65" s="13"/>
      <c r="H65" s="13"/>
      <c r="I65" s="13"/>
      <c r="J65" s="13"/>
      <c r="K65" s="13"/>
      <c r="L65" s="13"/>
      <c r="M65" s="13"/>
      <c r="N65" s="13"/>
      <c r="O65" s="13"/>
      <c r="P65" s="13"/>
      <c r="Q65" s="13"/>
      <c r="R65" s="13"/>
      <c r="S65" s="13"/>
      <c r="T65" s="13"/>
      <c r="U65" s="13"/>
      <c r="V65" s="13"/>
      <c r="W65" s="13"/>
      <c r="X65" s="13"/>
      <c r="Y65" s="13"/>
      <c r="Z65" s="14"/>
    </row>
    <row r="66" spans="1:26" ht="13.5">
      <c r="A66" s="40" t="s">
        <v>73</v>
      </c>
      <c r="B66" s="15">
        <f t="shared" si="7"/>
        <v>0</v>
      </c>
      <c r="C66" s="15">
        <f t="shared" si="7"/>
        <v>0</v>
      </c>
      <c r="D66" s="4">
        <f t="shared" si="7"/>
        <v>0</v>
      </c>
      <c r="E66" s="16">
        <f t="shared" si="7"/>
        <v>0</v>
      </c>
      <c r="F66" s="16">
        <f t="shared" si="7"/>
        <v>0</v>
      </c>
      <c r="G66" s="16">
        <f t="shared" si="7"/>
        <v>0</v>
      </c>
      <c r="H66" s="16">
        <f t="shared" si="7"/>
        <v>0</v>
      </c>
      <c r="I66" s="16">
        <f t="shared" si="7"/>
        <v>0</v>
      </c>
      <c r="J66" s="16">
        <f t="shared" si="7"/>
        <v>0</v>
      </c>
      <c r="K66" s="16">
        <f t="shared" si="7"/>
        <v>0</v>
      </c>
      <c r="L66" s="16">
        <f t="shared" si="7"/>
        <v>0</v>
      </c>
      <c r="M66" s="16">
        <f t="shared" si="7"/>
        <v>0</v>
      </c>
      <c r="N66" s="16">
        <f t="shared" si="7"/>
        <v>0</v>
      </c>
      <c r="O66" s="16">
        <f t="shared" si="7"/>
        <v>0</v>
      </c>
      <c r="P66" s="16">
        <f t="shared" si="7"/>
        <v>0</v>
      </c>
      <c r="Q66" s="16">
        <f t="shared" si="7"/>
        <v>0</v>
      </c>
      <c r="R66" s="16">
        <f t="shared" si="7"/>
        <v>0</v>
      </c>
      <c r="S66" s="16">
        <f t="shared" si="7"/>
        <v>0</v>
      </c>
      <c r="T66" s="16">
        <f t="shared" si="7"/>
        <v>0</v>
      </c>
      <c r="U66" s="16">
        <f t="shared" si="7"/>
        <v>0</v>
      </c>
      <c r="V66" s="16">
        <f t="shared" si="7"/>
        <v>0</v>
      </c>
      <c r="W66" s="16">
        <f t="shared" si="7"/>
        <v>0</v>
      </c>
      <c r="X66" s="16">
        <f t="shared" si="7"/>
        <v>0</v>
      </c>
      <c r="Y66" s="16">
        <f t="shared" si="7"/>
        <v>0</v>
      </c>
      <c r="Z66" s="17">
        <f t="shared" si="7"/>
        <v>0</v>
      </c>
    </row>
    <row r="67" spans="1:26" ht="13.5" hidden="1">
      <c r="A67" s="41" t="s">
        <v>74</v>
      </c>
      <c r="B67" s="24"/>
      <c r="C67" s="24"/>
      <c r="D67" s="25"/>
      <c r="E67" s="26"/>
      <c r="F67" s="26"/>
      <c r="G67" s="26"/>
      <c r="H67" s="26"/>
      <c r="I67" s="26"/>
      <c r="J67" s="26"/>
      <c r="K67" s="26"/>
      <c r="L67" s="26"/>
      <c r="M67" s="26"/>
      <c r="N67" s="26"/>
      <c r="O67" s="26"/>
      <c r="P67" s="26"/>
      <c r="Q67" s="26"/>
      <c r="R67" s="26"/>
      <c r="S67" s="26"/>
      <c r="T67" s="26"/>
      <c r="U67" s="26"/>
      <c r="V67" s="26"/>
      <c r="W67" s="26"/>
      <c r="X67" s="26"/>
      <c r="Y67" s="25"/>
      <c r="Z67" s="27"/>
    </row>
    <row r="68" spans="1:26" ht="13.5" hidden="1">
      <c r="A68" s="37" t="s">
        <v>31</v>
      </c>
      <c r="B68" s="19">
        <v>0</v>
      </c>
      <c r="C68" s="19">
        <v>0</v>
      </c>
      <c r="D68" s="20">
        <v>0</v>
      </c>
      <c r="E68" s="21">
        <v>0</v>
      </c>
      <c r="F68" s="21">
        <v>0</v>
      </c>
      <c r="G68" s="21">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0">
        <v>0</v>
      </c>
      <c r="Z68" s="23">
        <v>0</v>
      </c>
    </row>
    <row r="69" spans="1:26" ht="13.5" hidden="1">
      <c r="A69" s="38" t="s">
        <v>32</v>
      </c>
      <c r="B69" s="19">
        <v>0</v>
      </c>
      <c r="C69" s="19">
        <v>0</v>
      </c>
      <c r="D69" s="20">
        <v>0</v>
      </c>
      <c r="E69" s="21">
        <v>0</v>
      </c>
      <c r="F69" s="21">
        <v>0</v>
      </c>
      <c r="G69" s="21">
        <v>0</v>
      </c>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0">
        <v>0</v>
      </c>
      <c r="Z69" s="23">
        <v>0</v>
      </c>
    </row>
    <row r="70" spans="1:26" ht="13.5" hidden="1">
      <c r="A70" s="39" t="s">
        <v>69</v>
      </c>
      <c r="B70" s="19">
        <v>0</v>
      </c>
      <c r="C70" s="19">
        <v>0</v>
      </c>
      <c r="D70" s="20">
        <v>0</v>
      </c>
      <c r="E70" s="21">
        <v>0</v>
      </c>
      <c r="F70" s="21">
        <v>384</v>
      </c>
      <c r="G70" s="21">
        <v>0</v>
      </c>
      <c r="H70" s="21">
        <v>0</v>
      </c>
      <c r="I70" s="21">
        <v>384</v>
      </c>
      <c r="J70" s="21">
        <v>0</v>
      </c>
      <c r="K70" s="21">
        <v>0</v>
      </c>
      <c r="L70" s="21">
        <v>0</v>
      </c>
      <c r="M70" s="21">
        <v>0</v>
      </c>
      <c r="N70" s="21">
        <v>0</v>
      </c>
      <c r="O70" s="21">
        <v>0</v>
      </c>
      <c r="P70" s="21">
        <v>0</v>
      </c>
      <c r="Q70" s="21">
        <v>0</v>
      </c>
      <c r="R70" s="21">
        <v>0</v>
      </c>
      <c r="S70" s="21">
        <v>0</v>
      </c>
      <c r="T70" s="21">
        <v>0</v>
      </c>
      <c r="U70" s="21">
        <v>0</v>
      </c>
      <c r="V70" s="21">
        <v>384</v>
      </c>
      <c r="W70" s="21">
        <v>0</v>
      </c>
      <c r="X70" s="21">
        <v>0</v>
      </c>
      <c r="Y70" s="20">
        <v>0</v>
      </c>
      <c r="Z70" s="23">
        <v>0</v>
      </c>
    </row>
    <row r="71" spans="1:26" ht="13.5" hidden="1">
      <c r="A71" s="39" t="s">
        <v>70</v>
      </c>
      <c r="B71" s="19">
        <v>0</v>
      </c>
      <c r="C71" s="19">
        <v>0</v>
      </c>
      <c r="D71" s="20">
        <v>0</v>
      </c>
      <c r="E71" s="21">
        <v>0</v>
      </c>
      <c r="F71" s="21">
        <v>0</v>
      </c>
      <c r="G71" s="21">
        <v>0</v>
      </c>
      <c r="H71" s="21">
        <v>0</v>
      </c>
      <c r="I71" s="21">
        <v>0</v>
      </c>
      <c r="J71" s="21">
        <v>0</v>
      </c>
      <c r="K71" s="21">
        <v>0</v>
      </c>
      <c r="L71" s="21">
        <v>0</v>
      </c>
      <c r="M71" s="21">
        <v>0</v>
      </c>
      <c r="N71" s="21">
        <v>0</v>
      </c>
      <c r="O71" s="21">
        <v>0</v>
      </c>
      <c r="P71" s="21">
        <v>0</v>
      </c>
      <c r="Q71" s="21">
        <v>0</v>
      </c>
      <c r="R71" s="21">
        <v>0</v>
      </c>
      <c r="S71" s="21">
        <v>0</v>
      </c>
      <c r="T71" s="21">
        <v>0</v>
      </c>
      <c r="U71" s="21">
        <v>0</v>
      </c>
      <c r="V71" s="21">
        <v>0</v>
      </c>
      <c r="W71" s="21">
        <v>0</v>
      </c>
      <c r="X71" s="21">
        <v>0</v>
      </c>
      <c r="Y71" s="20">
        <v>0</v>
      </c>
      <c r="Z71" s="23">
        <v>0</v>
      </c>
    </row>
    <row r="72" spans="1:26" ht="13.5" hidden="1">
      <c r="A72" s="39" t="s">
        <v>71</v>
      </c>
      <c r="B72" s="19">
        <v>0</v>
      </c>
      <c r="C72" s="19">
        <v>0</v>
      </c>
      <c r="D72" s="20">
        <v>0</v>
      </c>
      <c r="E72" s="21">
        <v>0</v>
      </c>
      <c r="F72" s="21">
        <v>0</v>
      </c>
      <c r="G72" s="21">
        <v>0</v>
      </c>
      <c r="H72" s="21">
        <v>0</v>
      </c>
      <c r="I72" s="21">
        <v>0</v>
      </c>
      <c r="J72" s="21">
        <v>0</v>
      </c>
      <c r="K72" s="21">
        <v>0</v>
      </c>
      <c r="L72" s="21">
        <v>0</v>
      </c>
      <c r="M72" s="21">
        <v>0</v>
      </c>
      <c r="N72" s="21">
        <v>0</v>
      </c>
      <c r="O72" s="21">
        <v>0</v>
      </c>
      <c r="P72" s="21">
        <v>0</v>
      </c>
      <c r="Q72" s="21">
        <v>0</v>
      </c>
      <c r="R72" s="21">
        <v>0</v>
      </c>
      <c r="S72" s="21">
        <v>0</v>
      </c>
      <c r="T72" s="21">
        <v>0</v>
      </c>
      <c r="U72" s="21">
        <v>0</v>
      </c>
      <c r="V72" s="21">
        <v>0</v>
      </c>
      <c r="W72" s="21">
        <v>0</v>
      </c>
      <c r="X72" s="21">
        <v>0</v>
      </c>
      <c r="Y72" s="20">
        <v>0</v>
      </c>
      <c r="Z72" s="23">
        <v>0</v>
      </c>
    </row>
    <row r="73" spans="1:26" ht="13.5" hidden="1">
      <c r="A73" s="39" t="s">
        <v>72</v>
      </c>
      <c r="B73" s="19">
        <v>0</v>
      </c>
      <c r="C73" s="19">
        <v>0</v>
      </c>
      <c r="D73" s="20">
        <v>0</v>
      </c>
      <c r="E73" s="21">
        <v>0</v>
      </c>
      <c r="F73" s="21">
        <v>0</v>
      </c>
      <c r="G73" s="21">
        <v>0</v>
      </c>
      <c r="H73" s="21">
        <v>0</v>
      </c>
      <c r="I73" s="21">
        <v>0</v>
      </c>
      <c r="J73" s="21">
        <v>0</v>
      </c>
      <c r="K73" s="21">
        <v>0</v>
      </c>
      <c r="L73" s="21">
        <v>0</v>
      </c>
      <c r="M73" s="21">
        <v>0</v>
      </c>
      <c r="N73" s="21">
        <v>0</v>
      </c>
      <c r="O73" s="21">
        <v>0</v>
      </c>
      <c r="P73" s="21">
        <v>0</v>
      </c>
      <c r="Q73" s="21">
        <v>0</v>
      </c>
      <c r="R73" s="21">
        <v>0</v>
      </c>
      <c r="S73" s="21">
        <v>0</v>
      </c>
      <c r="T73" s="21">
        <v>0</v>
      </c>
      <c r="U73" s="21">
        <v>0</v>
      </c>
      <c r="V73" s="21">
        <v>0</v>
      </c>
      <c r="W73" s="21">
        <v>0</v>
      </c>
      <c r="X73" s="21">
        <v>0</v>
      </c>
      <c r="Y73" s="20">
        <v>0</v>
      </c>
      <c r="Z73" s="23">
        <v>0</v>
      </c>
    </row>
    <row r="74" spans="1:26" ht="13.5" hidden="1">
      <c r="A74" s="39"/>
      <c r="B74" s="19"/>
      <c r="C74" s="19"/>
      <c r="D74" s="20"/>
      <c r="E74" s="21"/>
      <c r="F74" s="21"/>
      <c r="G74" s="21"/>
      <c r="H74" s="21"/>
      <c r="I74" s="21"/>
      <c r="J74" s="21"/>
      <c r="K74" s="21"/>
      <c r="L74" s="21"/>
      <c r="M74" s="21"/>
      <c r="N74" s="21"/>
      <c r="O74" s="21"/>
      <c r="P74" s="21"/>
      <c r="Q74" s="21"/>
      <c r="R74" s="21"/>
      <c r="S74" s="21"/>
      <c r="T74" s="21"/>
      <c r="U74" s="21"/>
      <c r="V74" s="21"/>
      <c r="W74" s="21"/>
      <c r="X74" s="21"/>
      <c r="Y74" s="20"/>
      <c r="Z74" s="23"/>
    </row>
    <row r="75" spans="1:26" ht="13.5" hidden="1">
      <c r="A75" s="40" t="s">
        <v>73</v>
      </c>
      <c r="B75" s="28">
        <v>0</v>
      </c>
      <c r="C75" s="28">
        <v>0</v>
      </c>
      <c r="D75" s="29">
        <v>0</v>
      </c>
      <c r="E75" s="30">
        <v>0</v>
      </c>
      <c r="F75" s="30">
        <v>0</v>
      </c>
      <c r="G75" s="30">
        <v>0</v>
      </c>
      <c r="H75" s="30">
        <v>0</v>
      </c>
      <c r="I75" s="30">
        <v>0</v>
      </c>
      <c r="J75" s="30">
        <v>0</v>
      </c>
      <c r="K75" s="30">
        <v>0</v>
      </c>
      <c r="L75" s="30">
        <v>0</v>
      </c>
      <c r="M75" s="30">
        <v>0</v>
      </c>
      <c r="N75" s="30">
        <v>0</v>
      </c>
      <c r="O75" s="30">
        <v>0</v>
      </c>
      <c r="P75" s="30">
        <v>0</v>
      </c>
      <c r="Q75" s="30">
        <v>0</v>
      </c>
      <c r="R75" s="30">
        <v>0</v>
      </c>
      <c r="S75" s="30">
        <v>0</v>
      </c>
      <c r="T75" s="30">
        <v>0</v>
      </c>
      <c r="U75" s="30">
        <v>0</v>
      </c>
      <c r="V75" s="30">
        <v>0</v>
      </c>
      <c r="W75" s="30">
        <v>0</v>
      </c>
      <c r="X75" s="30">
        <v>0</v>
      </c>
      <c r="Y75" s="29">
        <v>0</v>
      </c>
      <c r="Z75" s="31">
        <v>0</v>
      </c>
    </row>
    <row r="76" spans="1:26" ht="13.5" hidden="1">
      <c r="A76" s="42" t="s">
        <v>75</v>
      </c>
      <c r="B76" s="32"/>
      <c r="C76" s="32"/>
      <c r="D76" s="33"/>
      <c r="E76" s="34"/>
      <c r="F76" s="34"/>
      <c r="G76" s="34"/>
      <c r="H76" s="34"/>
      <c r="I76" s="34"/>
      <c r="J76" s="34"/>
      <c r="K76" s="34"/>
      <c r="L76" s="34"/>
      <c r="M76" s="34"/>
      <c r="N76" s="34"/>
      <c r="O76" s="34"/>
      <c r="P76" s="34"/>
      <c r="Q76" s="34"/>
      <c r="R76" s="34"/>
      <c r="S76" s="34"/>
      <c r="T76" s="34"/>
      <c r="U76" s="34"/>
      <c r="V76" s="34"/>
      <c r="W76" s="34"/>
      <c r="X76" s="34"/>
      <c r="Y76" s="33"/>
      <c r="Z76" s="35"/>
    </row>
    <row r="77" spans="1:26" ht="13.5" hidden="1">
      <c r="A77" s="37" t="s">
        <v>31</v>
      </c>
      <c r="B77" s="19">
        <v>0</v>
      </c>
      <c r="C77" s="19">
        <v>0</v>
      </c>
      <c r="D77" s="20">
        <v>0</v>
      </c>
      <c r="E77" s="21">
        <v>0</v>
      </c>
      <c r="F77" s="21">
        <v>0</v>
      </c>
      <c r="G77" s="21">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0">
        <v>0</v>
      </c>
      <c r="Z77" s="23">
        <v>0</v>
      </c>
    </row>
    <row r="78" spans="1:26" ht="13.5" hidden="1">
      <c r="A78" s="38" t="s">
        <v>32</v>
      </c>
      <c r="B78" s="19">
        <v>0</v>
      </c>
      <c r="C78" s="19">
        <v>0</v>
      </c>
      <c r="D78" s="20">
        <v>0</v>
      </c>
      <c r="E78" s="21">
        <v>0</v>
      </c>
      <c r="F78" s="21">
        <v>0</v>
      </c>
      <c r="G78" s="21">
        <v>0</v>
      </c>
      <c r="H78" s="21">
        <v>0</v>
      </c>
      <c r="I78" s="21">
        <v>0</v>
      </c>
      <c r="J78" s="21">
        <v>0</v>
      </c>
      <c r="K78" s="21">
        <v>0</v>
      </c>
      <c r="L78" s="21">
        <v>0</v>
      </c>
      <c r="M78" s="21">
        <v>0</v>
      </c>
      <c r="N78" s="21">
        <v>0</v>
      </c>
      <c r="O78" s="21">
        <v>0</v>
      </c>
      <c r="P78" s="21">
        <v>0</v>
      </c>
      <c r="Q78" s="21">
        <v>0</v>
      </c>
      <c r="R78" s="21">
        <v>0</v>
      </c>
      <c r="S78" s="21">
        <v>0</v>
      </c>
      <c r="T78" s="21">
        <v>0</v>
      </c>
      <c r="U78" s="21">
        <v>0</v>
      </c>
      <c r="V78" s="21">
        <v>0</v>
      </c>
      <c r="W78" s="21">
        <v>0</v>
      </c>
      <c r="X78" s="21">
        <v>0</v>
      </c>
      <c r="Y78" s="20">
        <v>0</v>
      </c>
      <c r="Z78" s="23">
        <v>0</v>
      </c>
    </row>
    <row r="79" spans="1:26" ht="13.5" hidden="1">
      <c r="A79" s="39" t="s">
        <v>69</v>
      </c>
      <c r="B79" s="19">
        <v>0</v>
      </c>
      <c r="C79" s="19">
        <v>0</v>
      </c>
      <c r="D79" s="20">
        <v>0</v>
      </c>
      <c r="E79" s="21">
        <v>0</v>
      </c>
      <c r="F79" s="21">
        <v>0</v>
      </c>
      <c r="G79" s="21">
        <v>0</v>
      </c>
      <c r="H79" s="21">
        <v>0</v>
      </c>
      <c r="I79" s="21">
        <v>0</v>
      </c>
      <c r="J79" s="21">
        <v>0</v>
      </c>
      <c r="K79" s="21">
        <v>0</v>
      </c>
      <c r="L79" s="21">
        <v>0</v>
      </c>
      <c r="M79" s="21">
        <v>0</v>
      </c>
      <c r="N79" s="21">
        <v>0</v>
      </c>
      <c r="O79" s="21">
        <v>0</v>
      </c>
      <c r="P79" s="21">
        <v>0</v>
      </c>
      <c r="Q79" s="21">
        <v>0</v>
      </c>
      <c r="R79" s="21">
        <v>0</v>
      </c>
      <c r="S79" s="21">
        <v>0</v>
      </c>
      <c r="T79" s="21">
        <v>0</v>
      </c>
      <c r="U79" s="21">
        <v>0</v>
      </c>
      <c r="V79" s="21">
        <v>0</v>
      </c>
      <c r="W79" s="21">
        <v>0</v>
      </c>
      <c r="X79" s="21">
        <v>0</v>
      </c>
      <c r="Y79" s="20">
        <v>0</v>
      </c>
      <c r="Z79" s="23">
        <v>0</v>
      </c>
    </row>
    <row r="80" spans="1:26" ht="13.5" hidden="1">
      <c r="A80" s="39" t="s">
        <v>70</v>
      </c>
      <c r="B80" s="19">
        <v>0</v>
      </c>
      <c r="C80" s="19">
        <v>0</v>
      </c>
      <c r="D80" s="20">
        <v>0</v>
      </c>
      <c r="E80" s="21">
        <v>0</v>
      </c>
      <c r="F80" s="21">
        <v>0</v>
      </c>
      <c r="G80" s="21">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0">
        <v>0</v>
      </c>
      <c r="Z80" s="23">
        <v>0</v>
      </c>
    </row>
    <row r="81" spans="1:26" ht="13.5" hidden="1">
      <c r="A81" s="39" t="s">
        <v>71</v>
      </c>
      <c r="B81" s="19">
        <v>0</v>
      </c>
      <c r="C81" s="19">
        <v>0</v>
      </c>
      <c r="D81" s="20">
        <v>0</v>
      </c>
      <c r="E81" s="21">
        <v>0</v>
      </c>
      <c r="F81" s="21">
        <v>0</v>
      </c>
      <c r="G81" s="21">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0">
        <v>0</v>
      </c>
      <c r="Z81" s="23">
        <v>0</v>
      </c>
    </row>
    <row r="82" spans="1:26" ht="13.5" hidden="1">
      <c r="A82" s="39" t="s">
        <v>72</v>
      </c>
      <c r="B82" s="19">
        <v>0</v>
      </c>
      <c r="C82" s="19">
        <v>0</v>
      </c>
      <c r="D82" s="20">
        <v>0</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0">
        <v>0</v>
      </c>
      <c r="Z82" s="23">
        <v>0</v>
      </c>
    </row>
    <row r="83" spans="1:26" ht="13.5" hidden="1">
      <c r="A83" s="39"/>
      <c r="B83" s="19"/>
      <c r="C83" s="19"/>
      <c r="D83" s="20"/>
      <c r="E83" s="21"/>
      <c r="F83" s="21"/>
      <c r="G83" s="21"/>
      <c r="H83" s="21"/>
      <c r="I83" s="21"/>
      <c r="J83" s="21"/>
      <c r="K83" s="21"/>
      <c r="L83" s="21"/>
      <c r="M83" s="21"/>
      <c r="N83" s="21"/>
      <c r="O83" s="21"/>
      <c r="P83" s="21"/>
      <c r="Q83" s="21"/>
      <c r="R83" s="21"/>
      <c r="S83" s="21"/>
      <c r="T83" s="21"/>
      <c r="U83" s="21"/>
      <c r="V83" s="21"/>
      <c r="W83" s="21"/>
      <c r="X83" s="21"/>
      <c r="Y83" s="20"/>
      <c r="Z83" s="23"/>
    </row>
    <row r="84" spans="1:26" ht="13.5" hidden="1">
      <c r="A84" s="40" t="s">
        <v>73</v>
      </c>
      <c r="B84" s="28">
        <v>0</v>
      </c>
      <c r="C84" s="28">
        <v>0</v>
      </c>
      <c r="D84" s="29">
        <v>0</v>
      </c>
      <c r="E84" s="30">
        <v>0</v>
      </c>
      <c r="F84" s="30">
        <v>0</v>
      </c>
      <c r="G84" s="30">
        <v>0</v>
      </c>
      <c r="H84" s="30">
        <v>0</v>
      </c>
      <c r="I84" s="30">
        <v>0</v>
      </c>
      <c r="J84" s="30">
        <v>0</v>
      </c>
      <c r="K84" s="30">
        <v>0</v>
      </c>
      <c r="L84" s="30">
        <v>0</v>
      </c>
      <c r="M84" s="30">
        <v>0</v>
      </c>
      <c r="N84" s="30">
        <v>0</v>
      </c>
      <c r="O84" s="30">
        <v>0</v>
      </c>
      <c r="P84" s="30">
        <v>0</v>
      </c>
      <c r="Q84" s="30">
        <v>0</v>
      </c>
      <c r="R84" s="30">
        <v>0</v>
      </c>
      <c r="S84" s="30">
        <v>0</v>
      </c>
      <c r="T84" s="30">
        <v>0</v>
      </c>
      <c r="U84" s="30">
        <v>0</v>
      </c>
      <c r="V84" s="30">
        <v>0</v>
      </c>
      <c r="W84" s="30">
        <v>0</v>
      </c>
      <c r="X84" s="30">
        <v>0</v>
      </c>
      <c r="Y84" s="29">
        <v>0</v>
      </c>
      <c r="Z84" s="31">
        <v>0</v>
      </c>
    </row>
  </sheetData>
  <sheetProtection password="F954" sheet="1"/>
  <mergeCells count="2">
    <mergeCell ref="A1:Z1"/>
    <mergeCell ref="D2:Z2"/>
  </mergeCells>
  <printOptions horizontalCentered="1"/>
  <pageMargins left="0.551181102362205" right="0.41" top="0.590551181102362" bottom="0.590551181102362" header="0.31496062992126" footer="0.31496062992126"/>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dimension ref="A1:AA170"/>
  <sheetViews>
    <sheetView showGridLines="0" zoomScalePageLayoutView="0" workbookViewId="0" topLeftCell="A1">
      <selection activeCell="A1" sqref="A1:AA1"/>
    </sheetView>
  </sheetViews>
  <sheetFormatPr defaultColWidth="9.140625" defaultRowHeight="12.75"/>
  <cols>
    <col min="1" max="1" width="35.7109375" style="0" customWidth="1"/>
    <col min="2" max="2" width="4.00390625" style="0"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36" customHeight="1">
      <c r="A1" s="407" t="s">
        <v>431</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ht="24.75" customHeight="1">
      <c r="A2" s="165" t="s">
        <v>1</v>
      </c>
      <c r="B2" s="166" t="s">
        <v>64</v>
      </c>
      <c r="C2" s="325" t="s">
        <v>2</v>
      </c>
      <c r="D2" s="408" t="s">
        <v>3</v>
      </c>
      <c r="E2" s="415" t="s">
        <v>4</v>
      </c>
      <c r="F2" s="415"/>
      <c r="G2" s="416"/>
      <c r="H2" s="416"/>
      <c r="I2" s="416"/>
      <c r="J2" s="416"/>
      <c r="K2" s="416"/>
      <c r="L2" s="416"/>
      <c r="M2" s="416"/>
      <c r="N2" s="416"/>
      <c r="O2" s="416"/>
      <c r="P2" s="416"/>
      <c r="Q2" s="416"/>
      <c r="R2" s="416"/>
      <c r="S2" s="416"/>
      <c r="T2" s="416"/>
      <c r="U2" s="416"/>
      <c r="V2" s="416"/>
      <c r="W2" s="416"/>
      <c r="X2" s="416"/>
      <c r="Y2" s="416"/>
      <c r="Z2" s="416"/>
      <c r="AA2" s="417"/>
    </row>
    <row r="3" spans="1:27" ht="24.75" customHeight="1">
      <c r="A3" s="363" t="s">
        <v>5</v>
      </c>
      <c r="B3" s="168"/>
      <c r="C3" s="329" t="s">
        <v>6</v>
      </c>
      <c r="D3" s="327" t="s">
        <v>6</v>
      </c>
      <c r="E3" s="326" t="s">
        <v>7</v>
      </c>
      <c r="F3" s="49" t="s">
        <v>8</v>
      </c>
      <c r="G3" s="364" t="s">
        <v>9</v>
      </c>
      <c r="H3" s="326" t="s">
        <v>10</v>
      </c>
      <c r="I3" s="326" t="s">
        <v>11</v>
      </c>
      <c r="J3" s="49" t="s">
        <v>12</v>
      </c>
      <c r="K3" s="364" t="s">
        <v>13</v>
      </c>
      <c r="L3" s="326" t="s">
        <v>14</v>
      </c>
      <c r="M3" s="326" t="s">
        <v>15</v>
      </c>
      <c r="N3" s="49" t="s">
        <v>16</v>
      </c>
      <c r="O3" s="364" t="s">
        <v>17</v>
      </c>
      <c r="P3" s="326" t="s">
        <v>18</v>
      </c>
      <c r="Q3" s="326" t="s">
        <v>19</v>
      </c>
      <c r="R3" s="49" t="s">
        <v>20</v>
      </c>
      <c r="S3" s="364" t="s">
        <v>21</v>
      </c>
      <c r="T3" s="326" t="s">
        <v>22</v>
      </c>
      <c r="U3" s="326" t="s">
        <v>23</v>
      </c>
      <c r="V3" s="326" t="s">
        <v>24</v>
      </c>
      <c r="W3" s="49" t="s">
        <v>25</v>
      </c>
      <c r="X3" s="364" t="s">
        <v>26</v>
      </c>
      <c r="Y3" s="326" t="s">
        <v>27</v>
      </c>
      <c r="Z3" s="326" t="s">
        <v>28</v>
      </c>
      <c r="AA3" s="329" t="s">
        <v>29</v>
      </c>
    </row>
    <row r="4" spans="1:27" ht="15" customHeight="1">
      <c r="A4" s="365" t="s">
        <v>432</v>
      </c>
      <c r="B4" s="366"/>
      <c r="C4" s="367"/>
      <c r="D4" s="368"/>
      <c r="E4" s="369"/>
      <c r="F4" s="370"/>
      <c r="G4" s="371"/>
      <c r="H4" s="369"/>
      <c r="I4" s="369"/>
      <c r="J4" s="370"/>
      <c r="K4" s="371"/>
      <c r="L4" s="369"/>
      <c r="M4" s="369"/>
      <c r="N4" s="370"/>
      <c r="O4" s="371"/>
      <c r="P4" s="369"/>
      <c r="Q4" s="369"/>
      <c r="R4" s="370"/>
      <c r="S4" s="371"/>
      <c r="T4" s="369"/>
      <c r="U4" s="369"/>
      <c r="V4" s="369"/>
      <c r="W4" s="370"/>
      <c r="X4" s="371"/>
      <c r="Y4" s="369"/>
      <c r="Z4" s="369"/>
      <c r="AA4" s="372"/>
    </row>
    <row r="5" spans="1:27" ht="4.5" customHeight="1">
      <c r="A5" s="148"/>
      <c r="B5" s="138"/>
      <c r="C5" s="373"/>
      <c r="D5" s="374"/>
      <c r="E5" s="375"/>
      <c r="F5" s="376"/>
      <c r="G5" s="377"/>
      <c r="H5" s="375"/>
      <c r="I5" s="375"/>
      <c r="J5" s="376"/>
      <c r="K5" s="377"/>
      <c r="L5" s="375"/>
      <c r="M5" s="375"/>
      <c r="N5" s="376"/>
      <c r="O5" s="377"/>
      <c r="P5" s="375"/>
      <c r="Q5" s="375"/>
      <c r="R5" s="376"/>
      <c r="S5" s="377"/>
      <c r="T5" s="375"/>
      <c r="U5" s="375"/>
      <c r="V5" s="375"/>
      <c r="W5" s="376"/>
      <c r="X5" s="377"/>
      <c r="Y5" s="375"/>
      <c r="Z5" s="375"/>
      <c r="AA5" s="378"/>
    </row>
    <row r="6" spans="1:27" ht="13.5">
      <c r="A6" s="148" t="s">
        <v>311</v>
      </c>
      <c r="B6" s="138"/>
      <c r="C6" s="379">
        <f aca="true" t="shared" si="0" ref="C6:Y6">C7+C12+C16+C26+C37+C44+C52+C62+C68</f>
        <v>0</v>
      </c>
      <c r="D6" s="380">
        <f t="shared" si="0"/>
        <v>0</v>
      </c>
      <c r="E6" s="102">
        <f t="shared" si="0"/>
        <v>0</v>
      </c>
      <c r="F6" s="101">
        <f t="shared" si="0"/>
        <v>0</v>
      </c>
      <c r="G6" s="381">
        <f t="shared" si="0"/>
        <v>0</v>
      </c>
      <c r="H6" s="102">
        <f t="shared" si="0"/>
        <v>0</v>
      </c>
      <c r="I6" s="102">
        <f t="shared" si="0"/>
        <v>0</v>
      </c>
      <c r="J6" s="101">
        <f t="shared" si="0"/>
        <v>0</v>
      </c>
      <c r="K6" s="381">
        <f t="shared" si="0"/>
        <v>0</v>
      </c>
      <c r="L6" s="102">
        <f t="shared" si="0"/>
        <v>0</v>
      </c>
      <c r="M6" s="102">
        <f t="shared" si="0"/>
        <v>0</v>
      </c>
      <c r="N6" s="101">
        <f t="shared" si="0"/>
        <v>0</v>
      </c>
      <c r="O6" s="381">
        <f t="shared" si="0"/>
        <v>0</v>
      </c>
      <c r="P6" s="102">
        <f t="shared" si="0"/>
        <v>0</v>
      </c>
      <c r="Q6" s="102">
        <f t="shared" si="0"/>
        <v>0</v>
      </c>
      <c r="R6" s="101">
        <f t="shared" si="0"/>
        <v>0</v>
      </c>
      <c r="S6" s="381">
        <f t="shared" si="0"/>
        <v>0</v>
      </c>
      <c r="T6" s="102">
        <f t="shared" si="0"/>
        <v>0</v>
      </c>
      <c r="U6" s="102">
        <f t="shared" si="0"/>
        <v>0</v>
      </c>
      <c r="V6" s="102">
        <f t="shared" si="0"/>
        <v>0</v>
      </c>
      <c r="W6" s="101">
        <f t="shared" si="0"/>
        <v>0</v>
      </c>
      <c r="X6" s="381">
        <f t="shared" si="0"/>
        <v>0</v>
      </c>
      <c r="Y6" s="102">
        <f t="shared" si="0"/>
        <v>0</v>
      </c>
      <c r="Z6" s="139">
        <f>+IF(X6&lt;&gt;0,+(Y6/X6)*100,0)</f>
        <v>0</v>
      </c>
      <c r="AA6" s="104">
        <f>AA7+AA12+AA16+AA26+AA37+AA44+AA52+AA62+AA68</f>
        <v>0</v>
      </c>
    </row>
    <row r="7" spans="1:27" ht="13.5">
      <c r="A7" s="227" t="s">
        <v>302</v>
      </c>
      <c r="B7" s="138"/>
      <c r="C7" s="359">
        <f aca="true" t="shared" si="1" ref="C7:Y7">SUM(C8:C11)</f>
        <v>0</v>
      </c>
      <c r="D7" s="360">
        <f t="shared" si="1"/>
        <v>0</v>
      </c>
      <c r="E7" s="321">
        <f t="shared" si="1"/>
        <v>0</v>
      </c>
      <c r="F7" s="321">
        <f t="shared" si="1"/>
        <v>0</v>
      </c>
      <c r="G7" s="321">
        <f t="shared" si="1"/>
        <v>0</v>
      </c>
      <c r="H7" s="321">
        <f t="shared" si="1"/>
        <v>0</v>
      </c>
      <c r="I7" s="321">
        <f t="shared" si="1"/>
        <v>0</v>
      </c>
      <c r="J7" s="321">
        <f t="shared" si="1"/>
        <v>0</v>
      </c>
      <c r="K7" s="321">
        <f t="shared" si="1"/>
        <v>0</v>
      </c>
      <c r="L7" s="321">
        <f t="shared" si="1"/>
        <v>0</v>
      </c>
      <c r="M7" s="321">
        <f t="shared" si="1"/>
        <v>0</v>
      </c>
      <c r="N7" s="321">
        <f t="shared" si="1"/>
        <v>0</v>
      </c>
      <c r="O7" s="321">
        <f t="shared" si="1"/>
        <v>0</v>
      </c>
      <c r="P7" s="321">
        <f t="shared" si="1"/>
        <v>0</v>
      </c>
      <c r="Q7" s="321">
        <f t="shared" si="1"/>
        <v>0</v>
      </c>
      <c r="R7" s="321">
        <f t="shared" si="1"/>
        <v>0</v>
      </c>
      <c r="S7" s="321">
        <f t="shared" si="1"/>
        <v>0</v>
      </c>
      <c r="T7" s="321">
        <f t="shared" si="1"/>
        <v>0</v>
      </c>
      <c r="U7" s="321">
        <f t="shared" si="1"/>
        <v>0</v>
      </c>
      <c r="V7" s="321">
        <f t="shared" si="1"/>
        <v>0</v>
      </c>
      <c r="W7" s="321">
        <f t="shared" si="1"/>
        <v>0</v>
      </c>
      <c r="X7" s="321">
        <f t="shared" si="1"/>
        <v>0</v>
      </c>
      <c r="Y7" s="321">
        <f t="shared" si="1"/>
        <v>0</v>
      </c>
      <c r="Z7" s="356">
        <f>+IF(X7&lt;&gt;0,+(Y7/X7)*100,0)</f>
        <v>0</v>
      </c>
      <c r="AA7" s="362">
        <f>SUM(AA8:AA11)</f>
        <v>0</v>
      </c>
    </row>
    <row r="8" spans="1:27" ht="13.5">
      <c r="A8" s="382" t="s">
        <v>175</v>
      </c>
      <c r="B8" s="138"/>
      <c r="C8" s="361"/>
      <c r="D8" s="161"/>
      <c r="E8" s="61"/>
      <c r="F8" s="61"/>
      <c r="G8" s="61"/>
      <c r="H8" s="61"/>
      <c r="I8" s="61"/>
      <c r="J8" s="61"/>
      <c r="K8" s="61"/>
      <c r="L8" s="61"/>
      <c r="M8" s="61"/>
      <c r="N8" s="61"/>
      <c r="O8" s="61"/>
      <c r="P8" s="61"/>
      <c r="Q8" s="61"/>
      <c r="R8" s="61"/>
      <c r="S8" s="61"/>
      <c r="T8" s="61"/>
      <c r="U8" s="61"/>
      <c r="V8" s="61"/>
      <c r="W8" s="61"/>
      <c r="X8" s="61"/>
      <c r="Y8" s="61"/>
      <c r="Z8" s="142"/>
      <c r="AA8" s="160"/>
    </row>
    <row r="9" spans="1:27" ht="13.5">
      <c r="A9" s="382" t="s">
        <v>341</v>
      </c>
      <c r="B9" s="138"/>
      <c r="C9" s="361"/>
      <c r="D9" s="161"/>
      <c r="E9" s="61"/>
      <c r="F9" s="61"/>
      <c r="G9" s="61"/>
      <c r="H9" s="61"/>
      <c r="I9" s="61"/>
      <c r="J9" s="61"/>
      <c r="K9" s="61"/>
      <c r="L9" s="61"/>
      <c r="M9" s="61"/>
      <c r="N9" s="61"/>
      <c r="O9" s="61"/>
      <c r="P9" s="61"/>
      <c r="Q9" s="61"/>
      <c r="R9" s="61"/>
      <c r="S9" s="61"/>
      <c r="T9" s="61"/>
      <c r="U9" s="61"/>
      <c r="V9" s="61"/>
      <c r="W9" s="61"/>
      <c r="X9" s="61"/>
      <c r="Y9" s="61"/>
      <c r="Z9" s="142"/>
      <c r="AA9" s="160"/>
    </row>
    <row r="10" spans="1:27" ht="13.5">
      <c r="A10" s="382" t="s">
        <v>342</v>
      </c>
      <c r="B10" s="138"/>
      <c r="C10" s="361"/>
      <c r="D10" s="161"/>
      <c r="E10" s="61"/>
      <c r="F10" s="61"/>
      <c r="G10" s="61"/>
      <c r="H10" s="61"/>
      <c r="I10" s="61"/>
      <c r="J10" s="61"/>
      <c r="K10" s="61"/>
      <c r="L10" s="61"/>
      <c r="M10" s="61"/>
      <c r="N10" s="61"/>
      <c r="O10" s="61"/>
      <c r="P10" s="61"/>
      <c r="Q10" s="61"/>
      <c r="R10" s="61"/>
      <c r="S10" s="61"/>
      <c r="T10" s="61"/>
      <c r="U10" s="61"/>
      <c r="V10" s="61"/>
      <c r="W10" s="61"/>
      <c r="X10" s="61"/>
      <c r="Y10" s="61"/>
      <c r="Z10" s="142"/>
      <c r="AA10" s="160"/>
    </row>
    <row r="11" spans="1:27" ht="13.5">
      <c r="A11" s="382" t="s">
        <v>343</v>
      </c>
      <c r="B11" s="138"/>
      <c r="C11" s="361"/>
      <c r="D11" s="161"/>
      <c r="E11" s="61"/>
      <c r="F11" s="61"/>
      <c r="G11" s="61"/>
      <c r="H11" s="61"/>
      <c r="I11" s="61"/>
      <c r="J11" s="61"/>
      <c r="K11" s="61"/>
      <c r="L11" s="61"/>
      <c r="M11" s="61"/>
      <c r="N11" s="61"/>
      <c r="O11" s="61"/>
      <c r="P11" s="61"/>
      <c r="Q11" s="61"/>
      <c r="R11" s="61"/>
      <c r="S11" s="61"/>
      <c r="T11" s="61"/>
      <c r="U11" s="61"/>
      <c r="V11" s="61"/>
      <c r="W11" s="61"/>
      <c r="X11" s="61"/>
      <c r="Y11" s="61"/>
      <c r="Z11" s="142"/>
      <c r="AA11" s="160"/>
    </row>
    <row r="12" spans="1:27" ht="13.5">
      <c r="A12" s="227" t="s">
        <v>303</v>
      </c>
      <c r="B12" s="138"/>
      <c r="C12" s="361">
        <f aca="true" t="shared" si="2" ref="C12:Y12">SUM(C13:C15)</f>
        <v>0</v>
      </c>
      <c r="D12" s="161">
        <f t="shared" si="2"/>
        <v>0</v>
      </c>
      <c r="E12" s="61">
        <f t="shared" si="2"/>
        <v>0</v>
      </c>
      <c r="F12" s="61">
        <f t="shared" si="2"/>
        <v>0</v>
      </c>
      <c r="G12" s="61">
        <f t="shared" si="2"/>
        <v>0</v>
      </c>
      <c r="H12" s="61">
        <f t="shared" si="2"/>
        <v>0</v>
      </c>
      <c r="I12" s="61">
        <f t="shared" si="2"/>
        <v>0</v>
      </c>
      <c r="J12" s="61">
        <f t="shared" si="2"/>
        <v>0</v>
      </c>
      <c r="K12" s="61">
        <f t="shared" si="2"/>
        <v>0</v>
      </c>
      <c r="L12" s="61">
        <f t="shared" si="2"/>
        <v>0</v>
      </c>
      <c r="M12" s="61">
        <f t="shared" si="2"/>
        <v>0</v>
      </c>
      <c r="N12" s="61">
        <f t="shared" si="2"/>
        <v>0</v>
      </c>
      <c r="O12" s="61">
        <f t="shared" si="2"/>
        <v>0</v>
      </c>
      <c r="P12" s="61">
        <f t="shared" si="2"/>
        <v>0</v>
      </c>
      <c r="Q12" s="61">
        <f t="shared" si="2"/>
        <v>0</v>
      </c>
      <c r="R12" s="61">
        <f t="shared" si="2"/>
        <v>0</v>
      </c>
      <c r="S12" s="61">
        <f t="shared" si="2"/>
        <v>0</v>
      </c>
      <c r="T12" s="61">
        <f t="shared" si="2"/>
        <v>0</v>
      </c>
      <c r="U12" s="61">
        <f t="shared" si="2"/>
        <v>0</v>
      </c>
      <c r="V12" s="61">
        <f t="shared" si="2"/>
        <v>0</v>
      </c>
      <c r="W12" s="61">
        <f t="shared" si="2"/>
        <v>0</v>
      </c>
      <c r="X12" s="61">
        <f t="shared" si="2"/>
        <v>0</v>
      </c>
      <c r="Y12" s="61">
        <f t="shared" si="2"/>
        <v>0</v>
      </c>
      <c r="Z12" s="142">
        <f>+IF(X12&lt;&gt;0,+(Y12/X12)*100,0)</f>
        <v>0</v>
      </c>
      <c r="AA12" s="160">
        <f>SUM(AA13:AA15)</f>
        <v>0</v>
      </c>
    </row>
    <row r="13" spans="1:27" ht="13.5">
      <c r="A13" s="382" t="s">
        <v>344</v>
      </c>
      <c r="B13" s="138"/>
      <c r="C13" s="361"/>
      <c r="D13" s="161"/>
      <c r="E13" s="61"/>
      <c r="F13" s="61"/>
      <c r="G13" s="61"/>
      <c r="H13" s="61"/>
      <c r="I13" s="61"/>
      <c r="J13" s="61"/>
      <c r="K13" s="61"/>
      <c r="L13" s="61"/>
      <c r="M13" s="61"/>
      <c r="N13" s="61"/>
      <c r="O13" s="61"/>
      <c r="P13" s="61"/>
      <c r="Q13" s="61"/>
      <c r="R13" s="61"/>
      <c r="S13" s="61"/>
      <c r="T13" s="61"/>
      <c r="U13" s="61"/>
      <c r="V13" s="61"/>
      <c r="W13" s="61"/>
      <c r="X13" s="61"/>
      <c r="Y13" s="61"/>
      <c r="Z13" s="142"/>
      <c r="AA13" s="160"/>
    </row>
    <row r="14" spans="1:27" ht="13.5">
      <c r="A14" s="382" t="s">
        <v>345</v>
      </c>
      <c r="B14" s="138"/>
      <c r="C14" s="361"/>
      <c r="D14" s="161"/>
      <c r="E14" s="61"/>
      <c r="F14" s="61"/>
      <c r="G14" s="61"/>
      <c r="H14" s="61"/>
      <c r="I14" s="61"/>
      <c r="J14" s="61"/>
      <c r="K14" s="61"/>
      <c r="L14" s="61"/>
      <c r="M14" s="61"/>
      <c r="N14" s="61"/>
      <c r="O14" s="61"/>
      <c r="P14" s="61"/>
      <c r="Q14" s="61"/>
      <c r="R14" s="61"/>
      <c r="S14" s="61"/>
      <c r="T14" s="61"/>
      <c r="U14" s="61"/>
      <c r="V14" s="61"/>
      <c r="W14" s="61"/>
      <c r="X14" s="61"/>
      <c r="Y14" s="61"/>
      <c r="Z14" s="142"/>
      <c r="AA14" s="160"/>
    </row>
    <row r="15" spans="1:27" ht="13.5">
      <c r="A15" s="382" t="s">
        <v>346</v>
      </c>
      <c r="B15" s="138"/>
      <c r="C15" s="361"/>
      <c r="D15" s="161"/>
      <c r="E15" s="61"/>
      <c r="F15" s="61"/>
      <c r="G15" s="61"/>
      <c r="H15" s="61"/>
      <c r="I15" s="61"/>
      <c r="J15" s="61"/>
      <c r="K15" s="61"/>
      <c r="L15" s="61"/>
      <c r="M15" s="61"/>
      <c r="N15" s="61"/>
      <c r="O15" s="61"/>
      <c r="P15" s="61"/>
      <c r="Q15" s="61"/>
      <c r="R15" s="61"/>
      <c r="S15" s="61"/>
      <c r="T15" s="61"/>
      <c r="U15" s="61"/>
      <c r="V15" s="61"/>
      <c r="W15" s="61"/>
      <c r="X15" s="61"/>
      <c r="Y15" s="61"/>
      <c r="Z15" s="142"/>
      <c r="AA15" s="160"/>
    </row>
    <row r="16" spans="1:27" ht="13.5">
      <c r="A16" s="227" t="s">
        <v>304</v>
      </c>
      <c r="B16" s="138"/>
      <c r="C16" s="361">
        <f aca="true" t="shared" si="3" ref="C16:Y16">SUM(C17:C25)</f>
        <v>0</v>
      </c>
      <c r="D16" s="161">
        <f t="shared" si="3"/>
        <v>0</v>
      </c>
      <c r="E16" s="61">
        <f t="shared" si="3"/>
        <v>0</v>
      </c>
      <c r="F16" s="61">
        <f t="shared" si="3"/>
        <v>0</v>
      </c>
      <c r="G16" s="61">
        <f t="shared" si="3"/>
        <v>0</v>
      </c>
      <c r="H16" s="61">
        <f t="shared" si="3"/>
        <v>0</v>
      </c>
      <c r="I16" s="61">
        <f t="shared" si="3"/>
        <v>0</v>
      </c>
      <c r="J16" s="61">
        <f t="shared" si="3"/>
        <v>0</v>
      </c>
      <c r="K16" s="61">
        <f t="shared" si="3"/>
        <v>0</v>
      </c>
      <c r="L16" s="61">
        <f t="shared" si="3"/>
        <v>0</v>
      </c>
      <c r="M16" s="61">
        <f t="shared" si="3"/>
        <v>0</v>
      </c>
      <c r="N16" s="61">
        <f t="shared" si="3"/>
        <v>0</v>
      </c>
      <c r="O16" s="61">
        <f t="shared" si="3"/>
        <v>0</v>
      </c>
      <c r="P16" s="61">
        <f t="shared" si="3"/>
        <v>0</v>
      </c>
      <c r="Q16" s="61">
        <f t="shared" si="3"/>
        <v>0</v>
      </c>
      <c r="R16" s="61">
        <f t="shared" si="3"/>
        <v>0</v>
      </c>
      <c r="S16" s="61">
        <f t="shared" si="3"/>
        <v>0</v>
      </c>
      <c r="T16" s="61">
        <f t="shared" si="3"/>
        <v>0</v>
      </c>
      <c r="U16" s="61">
        <f t="shared" si="3"/>
        <v>0</v>
      </c>
      <c r="V16" s="61">
        <f t="shared" si="3"/>
        <v>0</v>
      </c>
      <c r="W16" s="61">
        <f t="shared" si="3"/>
        <v>0</v>
      </c>
      <c r="X16" s="61">
        <f t="shared" si="3"/>
        <v>0</v>
      </c>
      <c r="Y16" s="61">
        <f t="shared" si="3"/>
        <v>0</v>
      </c>
      <c r="Z16" s="142">
        <f>+IF(X16&lt;&gt;0,+(Y16/X16)*100,0)</f>
        <v>0</v>
      </c>
      <c r="AA16" s="160">
        <f>SUM(AA17:AA25)</f>
        <v>0</v>
      </c>
    </row>
    <row r="17" spans="1:27" ht="13.5">
      <c r="A17" s="382" t="s">
        <v>347</v>
      </c>
      <c r="B17" s="138"/>
      <c r="C17" s="361"/>
      <c r="D17" s="161"/>
      <c r="E17" s="61"/>
      <c r="F17" s="61"/>
      <c r="G17" s="61"/>
      <c r="H17" s="61"/>
      <c r="I17" s="61"/>
      <c r="J17" s="61"/>
      <c r="K17" s="61"/>
      <c r="L17" s="61"/>
      <c r="M17" s="61"/>
      <c r="N17" s="61"/>
      <c r="O17" s="61"/>
      <c r="P17" s="61"/>
      <c r="Q17" s="61"/>
      <c r="R17" s="61"/>
      <c r="S17" s="61"/>
      <c r="T17" s="61"/>
      <c r="U17" s="61"/>
      <c r="V17" s="61"/>
      <c r="W17" s="61"/>
      <c r="X17" s="61"/>
      <c r="Y17" s="61"/>
      <c r="Z17" s="142"/>
      <c r="AA17" s="160"/>
    </row>
    <row r="18" spans="1:27" ht="13.5">
      <c r="A18" s="382" t="s">
        <v>348</v>
      </c>
      <c r="B18" s="138"/>
      <c r="C18" s="361"/>
      <c r="D18" s="161"/>
      <c r="E18" s="61"/>
      <c r="F18" s="61"/>
      <c r="G18" s="61"/>
      <c r="H18" s="61"/>
      <c r="I18" s="61"/>
      <c r="J18" s="61"/>
      <c r="K18" s="61"/>
      <c r="L18" s="61"/>
      <c r="M18" s="61"/>
      <c r="N18" s="61"/>
      <c r="O18" s="61"/>
      <c r="P18" s="61"/>
      <c r="Q18" s="61"/>
      <c r="R18" s="61"/>
      <c r="S18" s="61"/>
      <c r="T18" s="61"/>
      <c r="U18" s="61"/>
      <c r="V18" s="61"/>
      <c r="W18" s="61"/>
      <c r="X18" s="61"/>
      <c r="Y18" s="61"/>
      <c r="Z18" s="142"/>
      <c r="AA18" s="160"/>
    </row>
    <row r="19" spans="1:27" ht="13.5">
      <c r="A19" s="382" t="s">
        <v>349</v>
      </c>
      <c r="B19" s="138"/>
      <c r="C19" s="361"/>
      <c r="D19" s="161"/>
      <c r="E19" s="61"/>
      <c r="F19" s="61"/>
      <c r="G19" s="61"/>
      <c r="H19" s="61"/>
      <c r="I19" s="61"/>
      <c r="J19" s="61"/>
      <c r="K19" s="61"/>
      <c r="L19" s="61"/>
      <c r="M19" s="61"/>
      <c r="N19" s="61"/>
      <c r="O19" s="61"/>
      <c r="P19" s="61"/>
      <c r="Q19" s="61"/>
      <c r="R19" s="61"/>
      <c r="S19" s="61"/>
      <c r="T19" s="61"/>
      <c r="U19" s="61"/>
      <c r="V19" s="61"/>
      <c r="W19" s="61"/>
      <c r="X19" s="61"/>
      <c r="Y19" s="61"/>
      <c r="Z19" s="142"/>
      <c r="AA19" s="160"/>
    </row>
    <row r="20" spans="1:27" ht="13.5">
      <c r="A20" s="382" t="s">
        <v>350</v>
      </c>
      <c r="B20" s="138"/>
      <c r="C20" s="361"/>
      <c r="D20" s="161"/>
      <c r="E20" s="61"/>
      <c r="F20" s="61"/>
      <c r="G20" s="61"/>
      <c r="H20" s="61"/>
      <c r="I20" s="61"/>
      <c r="J20" s="61"/>
      <c r="K20" s="61"/>
      <c r="L20" s="61"/>
      <c r="M20" s="61"/>
      <c r="N20" s="61"/>
      <c r="O20" s="61"/>
      <c r="P20" s="61"/>
      <c r="Q20" s="61"/>
      <c r="R20" s="61"/>
      <c r="S20" s="61"/>
      <c r="T20" s="61"/>
      <c r="U20" s="61"/>
      <c r="V20" s="61"/>
      <c r="W20" s="61"/>
      <c r="X20" s="61"/>
      <c r="Y20" s="61"/>
      <c r="Z20" s="142"/>
      <c r="AA20" s="160"/>
    </row>
    <row r="21" spans="1:27" ht="13.5">
      <c r="A21" s="382" t="s">
        <v>351</v>
      </c>
      <c r="B21" s="138"/>
      <c r="C21" s="361"/>
      <c r="D21" s="161"/>
      <c r="E21" s="61"/>
      <c r="F21" s="61"/>
      <c r="G21" s="61"/>
      <c r="H21" s="61"/>
      <c r="I21" s="61"/>
      <c r="J21" s="61"/>
      <c r="K21" s="61"/>
      <c r="L21" s="61"/>
      <c r="M21" s="61"/>
      <c r="N21" s="61"/>
      <c r="O21" s="61"/>
      <c r="P21" s="61"/>
      <c r="Q21" s="61"/>
      <c r="R21" s="61"/>
      <c r="S21" s="61"/>
      <c r="T21" s="61"/>
      <c r="U21" s="61"/>
      <c r="V21" s="61"/>
      <c r="W21" s="61"/>
      <c r="X21" s="61"/>
      <c r="Y21" s="61"/>
      <c r="Z21" s="142"/>
      <c r="AA21" s="160"/>
    </row>
    <row r="22" spans="1:27" ht="13.5">
      <c r="A22" s="382" t="s">
        <v>352</v>
      </c>
      <c r="B22" s="138"/>
      <c r="C22" s="361"/>
      <c r="D22" s="161"/>
      <c r="E22" s="61"/>
      <c r="F22" s="61"/>
      <c r="G22" s="61"/>
      <c r="H22" s="61"/>
      <c r="I22" s="61"/>
      <c r="J22" s="61"/>
      <c r="K22" s="61"/>
      <c r="L22" s="61"/>
      <c r="M22" s="61"/>
      <c r="N22" s="61"/>
      <c r="O22" s="61"/>
      <c r="P22" s="61"/>
      <c r="Q22" s="61"/>
      <c r="R22" s="61"/>
      <c r="S22" s="61"/>
      <c r="T22" s="61"/>
      <c r="U22" s="61"/>
      <c r="V22" s="61"/>
      <c r="W22" s="61"/>
      <c r="X22" s="61"/>
      <c r="Y22" s="61"/>
      <c r="Z22" s="142"/>
      <c r="AA22" s="160"/>
    </row>
    <row r="23" spans="1:27" ht="13.5">
      <c r="A23" s="382" t="s">
        <v>353</v>
      </c>
      <c r="B23" s="138"/>
      <c r="C23" s="361"/>
      <c r="D23" s="161"/>
      <c r="E23" s="61"/>
      <c r="F23" s="61"/>
      <c r="G23" s="61"/>
      <c r="H23" s="61"/>
      <c r="I23" s="61"/>
      <c r="J23" s="61"/>
      <c r="K23" s="61"/>
      <c r="L23" s="61"/>
      <c r="M23" s="61"/>
      <c r="N23" s="61"/>
      <c r="O23" s="61"/>
      <c r="P23" s="61"/>
      <c r="Q23" s="61"/>
      <c r="R23" s="61"/>
      <c r="S23" s="61"/>
      <c r="T23" s="61"/>
      <c r="U23" s="61"/>
      <c r="V23" s="61"/>
      <c r="W23" s="61"/>
      <c r="X23" s="61"/>
      <c r="Y23" s="61"/>
      <c r="Z23" s="142"/>
      <c r="AA23" s="160"/>
    </row>
    <row r="24" spans="1:27" ht="13.5">
      <c r="A24" s="382" t="s">
        <v>354</v>
      </c>
      <c r="B24" s="138"/>
      <c r="C24" s="361"/>
      <c r="D24" s="161"/>
      <c r="E24" s="61"/>
      <c r="F24" s="61"/>
      <c r="G24" s="61"/>
      <c r="H24" s="61"/>
      <c r="I24" s="61"/>
      <c r="J24" s="61"/>
      <c r="K24" s="61"/>
      <c r="L24" s="61"/>
      <c r="M24" s="61"/>
      <c r="N24" s="61"/>
      <c r="O24" s="61"/>
      <c r="P24" s="61"/>
      <c r="Q24" s="61"/>
      <c r="R24" s="61"/>
      <c r="S24" s="61"/>
      <c r="T24" s="61"/>
      <c r="U24" s="61"/>
      <c r="V24" s="61"/>
      <c r="W24" s="61"/>
      <c r="X24" s="61"/>
      <c r="Y24" s="61"/>
      <c r="Z24" s="142"/>
      <c r="AA24" s="160"/>
    </row>
    <row r="25" spans="1:27" ht="13.5">
      <c r="A25" s="382" t="s">
        <v>343</v>
      </c>
      <c r="B25" s="138"/>
      <c r="C25" s="361"/>
      <c r="D25" s="161"/>
      <c r="E25" s="61"/>
      <c r="F25" s="61"/>
      <c r="G25" s="61"/>
      <c r="H25" s="61"/>
      <c r="I25" s="61"/>
      <c r="J25" s="61"/>
      <c r="K25" s="61"/>
      <c r="L25" s="61"/>
      <c r="M25" s="61"/>
      <c r="N25" s="61"/>
      <c r="O25" s="61"/>
      <c r="P25" s="61"/>
      <c r="Q25" s="61"/>
      <c r="R25" s="61"/>
      <c r="S25" s="61"/>
      <c r="T25" s="61"/>
      <c r="U25" s="61"/>
      <c r="V25" s="61"/>
      <c r="W25" s="61"/>
      <c r="X25" s="61"/>
      <c r="Y25" s="61"/>
      <c r="Z25" s="142"/>
      <c r="AA25" s="160"/>
    </row>
    <row r="26" spans="1:27" ht="13.5">
      <c r="A26" s="229" t="s">
        <v>305</v>
      </c>
      <c r="B26" s="144"/>
      <c r="C26" s="361">
        <f aca="true" t="shared" si="4" ref="C26:Y26">SUM(C27:C36)</f>
        <v>0</v>
      </c>
      <c r="D26" s="161">
        <f t="shared" si="4"/>
        <v>0</v>
      </c>
      <c r="E26" s="61">
        <f t="shared" si="4"/>
        <v>0</v>
      </c>
      <c r="F26" s="61">
        <f t="shared" si="4"/>
        <v>0</v>
      </c>
      <c r="G26" s="61">
        <f t="shared" si="4"/>
        <v>0</v>
      </c>
      <c r="H26" s="61">
        <f t="shared" si="4"/>
        <v>0</v>
      </c>
      <c r="I26" s="61">
        <f t="shared" si="4"/>
        <v>0</v>
      </c>
      <c r="J26" s="61">
        <f t="shared" si="4"/>
        <v>0</v>
      </c>
      <c r="K26" s="61">
        <f t="shared" si="4"/>
        <v>0</v>
      </c>
      <c r="L26" s="61">
        <f t="shared" si="4"/>
        <v>0</v>
      </c>
      <c r="M26" s="61">
        <f t="shared" si="4"/>
        <v>0</v>
      </c>
      <c r="N26" s="61">
        <f t="shared" si="4"/>
        <v>0</v>
      </c>
      <c r="O26" s="61">
        <f t="shared" si="4"/>
        <v>0</v>
      </c>
      <c r="P26" s="61">
        <f t="shared" si="4"/>
        <v>0</v>
      </c>
      <c r="Q26" s="61">
        <f t="shared" si="4"/>
        <v>0</v>
      </c>
      <c r="R26" s="61">
        <f t="shared" si="4"/>
        <v>0</v>
      </c>
      <c r="S26" s="61">
        <f t="shared" si="4"/>
        <v>0</v>
      </c>
      <c r="T26" s="61">
        <f t="shared" si="4"/>
        <v>0</v>
      </c>
      <c r="U26" s="61">
        <f t="shared" si="4"/>
        <v>0</v>
      </c>
      <c r="V26" s="61">
        <f t="shared" si="4"/>
        <v>0</v>
      </c>
      <c r="W26" s="61">
        <f t="shared" si="4"/>
        <v>0</v>
      </c>
      <c r="X26" s="61">
        <f t="shared" si="4"/>
        <v>0</v>
      </c>
      <c r="Y26" s="61">
        <f t="shared" si="4"/>
        <v>0</v>
      </c>
      <c r="Z26" s="142">
        <f>+IF(X26&lt;&gt;0,+(Y26/X26)*100,0)</f>
        <v>0</v>
      </c>
      <c r="AA26" s="160">
        <f>SUM(AA27:AA36)</f>
        <v>0</v>
      </c>
    </row>
    <row r="27" spans="1:27" ht="13.5">
      <c r="A27" s="382" t="s">
        <v>355</v>
      </c>
      <c r="B27" s="138"/>
      <c r="C27" s="361"/>
      <c r="D27" s="161"/>
      <c r="E27" s="61"/>
      <c r="F27" s="61"/>
      <c r="G27" s="61"/>
      <c r="H27" s="61"/>
      <c r="I27" s="61"/>
      <c r="J27" s="61"/>
      <c r="K27" s="61"/>
      <c r="L27" s="61"/>
      <c r="M27" s="61"/>
      <c r="N27" s="61"/>
      <c r="O27" s="61"/>
      <c r="P27" s="61"/>
      <c r="Q27" s="61"/>
      <c r="R27" s="61"/>
      <c r="S27" s="61"/>
      <c r="T27" s="61"/>
      <c r="U27" s="61"/>
      <c r="V27" s="61"/>
      <c r="W27" s="61"/>
      <c r="X27" s="61"/>
      <c r="Y27" s="61"/>
      <c r="Z27" s="142"/>
      <c r="AA27" s="160"/>
    </row>
    <row r="28" spans="1:27" ht="13.5">
      <c r="A28" s="382" t="s">
        <v>356</v>
      </c>
      <c r="B28" s="138"/>
      <c r="C28" s="361"/>
      <c r="D28" s="161"/>
      <c r="E28" s="61"/>
      <c r="F28" s="61"/>
      <c r="G28" s="61"/>
      <c r="H28" s="61"/>
      <c r="I28" s="61"/>
      <c r="J28" s="61"/>
      <c r="K28" s="61"/>
      <c r="L28" s="61"/>
      <c r="M28" s="61"/>
      <c r="N28" s="61"/>
      <c r="O28" s="61"/>
      <c r="P28" s="61"/>
      <c r="Q28" s="61"/>
      <c r="R28" s="61"/>
      <c r="S28" s="61"/>
      <c r="T28" s="61"/>
      <c r="U28" s="61"/>
      <c r="V28" s="61"/>
      <c r="W28" s="61"/>
      <c r="X28" s="61"/>
      <c r="Y28" s="61"/>
      <c r="Z28" s="142"/>
      <c r="AA28" s="160"/>
    </row>
    <row r="29" spans="1:27" ht="13.5">
      <c r="A29" s="382" t="s">
        <v>357</v>
      </c>
      <c r="B29" s="138"/>
      <c r="C29" s="361"/>
      <c r="D29" s="161"/>
      <c r="E29" s="61"/>
      <c r="F29" s="61"/>
      <c r="G29" s="61"/>
      <c r="H29" s="61"/>
      <c r="I29" s="61"/>
      <c r="J29" s="61"/>
      <c r="K29" s="61"/>
      <c r="L29" s="61"/>
      <c r="M29" s="61"/>
      <c r="N29" s="61"/>
      <c r="O29" s="61"/>
      <c r="P29" s="61"/>
      <c r="Q29" s="61"/>
      <c r="R29" s="61"/>
      <c r="S29" s="61"/>
      <c r="T29" s="61"/>
      <c r="U29" s="61"/>
      <c r="V29" s="61"/>
      <c r="W29" s="61"/>
      <c r="X29" s="61"/>
      <c r="Y29" s="61"/>
      <c r="Z29" s="142"/>
      <c r="AA29" s="160"/>
    </row>
    <row r="30" spans="1:27" ht="13.5">
      <c r="A30" s="382" t="s">
        <v>358</v>
      </c>
      <c r="B30" s="138"/>
      <c r="C30" s="361"/>
      <c r="D30" s="161"/>
      <c r="E30" s="61"/>
      <c r="F30" s="61"/>
      <c r="G30" s="61"/>
      <c r="H30" s="61"/>
      <c r="I30" s="61"/>
      <c r="J30" s="61"/>
      <c r="K30" s="61"/>
      <c r="L30" s="61"/>
      <c r="M30" s="61"/>
      <c r="N30" s="61"/>
      <c r="O30" s="61"/>
      <c r="P30" s="61"/>
      <c r="Q30" s="61"/>
      <c r="R30" s="61"/>
      <c r="S30" s="61"/>
      <c r="T30" s="61"/>
      <c r="U30" s="61"/>
      <c r="V30" s="61"/>
      <c r="W30" s="61"/>
      <c r="X30" s="61"/>
      <c r="Y30" s="61"/>
      <c r="Z30" s="142"/>
      <c r="AA30" s="160"/>
    </row>
    <row r="31" spans="1:27" ht="13.5">
      <c r="A31" s="382" t="s">
        <v>359</v>
      </c>
      <c r="B31" s="138"/>
      <c r="C31" s="361"/>
      <c r="D31" s="161"/>
      <c r="E31" s="61"/>
      <c r="F31" s="61"/>
      <c r="G31" s="61"/>
      <c r="H31" s="61"/>
      <c r="I31" s="61"/>
      <c r="J31" s="61"/>
      <c r="K31" s="61"/>
      <c r="L31" s="61"/>
      <c r="M31" s="61"/>
      <c r="N31" s="61"/>
      <c r="O31" s="61"/>
      <c r="P31" s="61"/>
      <c r="Q31" s="61"/>
      <c r="R31" s="61"/>
      <c r="S31" s="61"/>
      <c r="T31" s="61"/>
      <c r="U31" s="61"/>
      <c r="V31" s="61"/>
      <c r="W31" s="61"/>
      <c r="X31" s="61"/>
      <c r="Y31" s="61"/>
      <c r="Z31" s="142"/>
      <c r="AA31" s="160"/>
    </row>
    <row r="32" spans="1:27" ht="13.5">
      <c r="A32" s="382" t="s">
        <v>360</v>
      </c>
      <c r="B32" s="138"/>
      <c r="C32" s="361"/>
      <c r="D32" s="161"/>
      <c r="E32" s="61"/>
      <c r="F32" s="61"/>
      <c r="G32" s="61"/>
      <c r="H32" s="61"/>
      <c r="I32" s="61"/>
      <c r="J32" s="61"/>
      <c r="K32" s="61"/>
      <c r="L32" s="61"/>
      <c r="M32" s="61"/>
      <c r="N32" s="61"/>
      <c r="O32" s="61"/>
      <c r="P32" s="61"/>
      <c r="Q32" s="61"/>
      <c r="R32" s="61"/>
      <c r="S32" s="61"/>
      <c r="T32" s="61"/>
      <c r="U32" s="61"/>
      <c r="V32" s="61"/>
      <c r="W32" s="61"/>
      <c r="X32" s="61"/>
      <c r="Y32" s="61"/>
      <c r="Z32" s="142"/>
      <c r="AA32" s="160"/>
    </row>
    <row r="33" spans="1:27" ht="13.5">
      <c r="A33" s="382" t="s">
        <v>361</v>
      </c>
      <c r="B33" s="138"/>
      <c r="C33" s="361"/>
      <c r="D33" s="161"/>
      <c r="E33" s="61"/>
      <c r="F33" s="61"/>
      <c r="G33" s="61"/>
      <c r="H33" s="61"/>
      <c r="I33" s="61"/>
      <c r="J33" s="61"/>
      <c r="K33" s="61"/>
      <c r="L33" s="61"/>
      <c r="M33" s="61"/>
      <c r="N33" s="61"/>
      <c r="O33" s="61"/>
      <c r="P33" s="61"/>
      <c r="Q33" s="61"/>
      <c r="R33" s="61"/>
      <c r="S33" s="61"/>
      <c r="T33" s="61"/>
      <c r="U33" s="61"/>
      <c r="V33" s="61"/>
      <c r="W33" s="61"/>
      <c r="X33" s="61"/>
      <c r="Y33" s="61"/>
      <c r="Z33" s="142"/>
      <c r="AA33" s="160"/>
    </row>
    <row r="34" spans="1:27" ht="13.5">
      <c r="A34" s="382" t="s">
        <v>362</v>
      </c>
      <c r="B34" s="138"/>
      <c r="C34" s="361"/>
      <c r="D34" s="161"/>
      <c r="E34" s="61"/>
      <c r="F34" s="61"/>
      <c r="G34" s="61"/>
      <c r="H34" s="61"/>
      <c r="I34" s="61"/>
      <c r="J34" s="61"/>
      <c r="K34" s="61"/>
      <c r="L34" s="61"/>
      <c r="M34" s="61"/>
      <c r="N34" s="61"/>
      <c r="O34" s="61"/>
      <c r="P34" s="61"/>
      <c r="Q34" s="61"/>
      <c r="R34" s="61"/>
      <c r="S34" s="61"/>
      <c r="T34" s="61"/>
      <c r="U34" s="61"/>
      <c r="V34" s="61"/>
      <c r="W34" s="61"/>
      <c r="X34" s="61"/>
      <c r="Y34" s="61"/>
      <c r="Z34" s="142"/>
      <c r="AA34" s="160"/>
    </row>
    <row r="35" spans="1:27" ht="13.5">
      <c r="A35" s="382" t="s">
        <v>363</v>
      </c>
      <c r="B35" s="138"/>
      <c r="C35" s="361"/>
      <c r="D35" s="161"/>
      <c r="E35" s="61"/>
      <c r="F35" s="61"/>
      <c r="G35" s="61"/>
      <c r="H35" s="61"/>
      <c r="I35" s="61"/>
      <c r="J35" s="61"/>
      <c r="K35" s="61"/>
      <c r="L35" s="61"/>
      <c r="M35" s="61"/>
      <c r="N35" s="61"/>
      <c r="O35" s="61"/>
      <c r="P35" s="61"/>
      <c r="Q35" s="61"/>
      <c r="R35" s="61"/>
      <c r="S35" s="61"/>
      <c r="T35" s="61"/>
      <c r="U35" s="61"/>
      <c r="V35" s="61"/>
      <c r="W35" s="61"/>
      <c r="X35" s="61"/>
      <c r="Y35" s="61"/>
      <c r="Z35" s="142"/>
      <c r="AA35" s="160"/>
    </row>
    <row r="36" spans="1:27" ht="13.5">
      <c r="A36" s="382" t="s">
        <v>343</v>
      </c>
      <c r="B36" s="138"/>
      <c r="C36" s="361"/>
      <c r="D36" s="161"/>
      <c r="E36" s="61"/>
      <c r="F36" s="61"/>
      <c r="G36" s="61"/>
      <c r="H36" s="61"/>
      <c r="I36" s="61"/>
      <c r="J36" s="61"/>
      <c r="K36" s="61"/>
      <c r="L36" s="61"/>
      <c r="M36" s="61"/>
      <c r="N36" s="61"/>
      <c r="O36" s="61"/>
      <c r="P36" s="61"/>
      <c r="Q36" s="61"/>
      <c r="R36" s="61"/>
      <c r="S36" s="61"/>
      <c r="T36" s="61"/>
      <c r="U36" s="61"/>
      <c r="V36" s="61"/>
      <c r="W36" s="61"/>
      <c r="X36" s="61"/>
      <c r="Y36" s="61"/>
      <c r="Z36" s="142"/>
      <c r="AA36" s="160"/>
    </row>
    <row r="37" spans="1:27" ht="13.5">
      <c r="A37" s="229" t="s">
        <v>306</v>
      </c>
      <c r="B37" s="138"/>
      <c r="C37" s="361">
        <f aca="true" t="shared" si="5" ref="C37:Y37">SUM(C38:C43)</f>
        <v>0</v>
      </c>
      <c r="D37" s="161">
        <f t="shared" si="5"/>
        <v>0</v>
      </c>
      <c r="E37" s="61">
        <f t="shared" si="5"/>
        <v>0</v>
      </c>
      <c r="F37" s="61">
        <f t="shared" si="5"/>
        <v>0</v>
      </c>
      <c r="G37" s="61">
        <f t="shared" si="5"/>
        <v>0</v>
      </c>
      <c r="H37" s="61">
        <f t="shared" si="5"/>
        <v>0</v>
      </c>
      <c r="I37" s="61">
        <f t="shared" si="5"/>
        <v>0</v>
      </c>
      <c r="J37" s="61">
        <f t="shared" si="5"/>
        <v>0</v>
      </c>
      <c r="K37" s="61">
        <f t="shared" si="5"/>
        <v>0</v>
      </c>
      <c r="L37" s="61">
        <f t="shared" si="5"/>
        <v>0</v>
      </c>
      <c r="M37" s="61">
        <f t="shared" si="5"/>
        <v>0</v>
      </c>
      <c r="N37" s="61">
        <f t="shared" si="5"/>
        <v>0</v>
      </c>
      <c r="O37" s="61">
        <f t="shared" si="5"/>
        <v>0</v>
      </c>
      <c r="P37" s="61">
        <f t="shared" si="5"/>
        <v>0</v>
      </c>
      <c r="Q37" s="61">
        <f t="shared" si="5"/>
        <v>0</v>
      </c>
      <c r="R37" s="61">
        <f t="shared" si="5"/>
        <v>0</v>
      </c>
      <c r="S37" s="61">
        <f t="shared" si="5"/>
        <v>0</v>
      </c>
      <c r="T37" s="61">
        <f t="shared" si="5"/>
        <v>0</v>
      </c>
      <c r="U37" s="61">
        <f t="shared" si="5"/>
        <v>0</v>
      </c>
      <c r="V37" s="61">
        <f t="shared" si="5"/>
        <v>0</v>
      </c>
      <c r="W37" s="61">
        <f t="shared" si="5"/>
        <v>0</v>
      </c>
      <c r="X37" s="61">
        <f t="shared" si="5"/>
        <v>0</v>
      </c>
      <c r="Y37" s="61">
        <f t="shared" si="5"/>
        <v>0</v>
      </c>
      <c r="Z37" s="142">
        <f>+IF(X37&lt;&gt;0,+(Y37/X37)*100,0)</f>
        <v>0</v>
      </c>
      <c r="AA37" s="160">
        <f>SUM(AA38:AA43)</f>
        <v>0</v>
      </c>
    </row>
    <row r="38" spans="1:27" ht="13.5">
      <c r="A38" s="382" t="s">
        <v>364</v>
      </c>
      <c r="B38" s="138"/>
      <c r="C38" s="361"/>
      <c r="D38" s="161"/>
      <c r="E38" s="61"/>
      <c r="F38" s="61"/>
      <c r="G38" s="61"/>
      <c r="H38" s="61"/>
      <c r="I38" s="61"/>
      <c r="J38" s="61"/>
      <c r="K38" s="61"/>
      <c r="L38" s="61"/>
      <c r="M38" s="61"/>
      <c r="N38" s="61"/>
      <c r="O38" s="61"/>
      <c r="P38" s="61"/>
      <c r="Q38" s="61"/>
      <c r="R38" s="61"/>
      <c r="S38" s="61"/>
      <c r="T38" s="61"/>
      <c r="U38" s="61"/>
      <c r="V38" s="61"/>
      <c r="W38" s="61"/>
      <c r="X38" s="61"/>
      <c r="Y38" s="61"/>
      <c r="Z38" s="142"/>
      <c r="AA38" s="160"/>
    </row>
    <row r="39" spans="1:27" ht="13.5">
      <c r="A39" s="382" t="s">
        <v>365</v>
      </c>
      <c r="B39" s="138"/>
      <c r="C39" s="361"/>
      <c r="D39" s="161"/>
      <c r="E39" s="61"/>
      <c r="F39" s="61"/>
      <c r="G39" s="61"/>
      <c r="H39" s="61"/>
      <c r="I39" s="61"/>
      <c r="J39" s="61"/>
      <c r="K39" s="61"/>
      <c r="L39" s="61"/>
      <c r="M39" s="61"/>
      <c r="N39" s="61"/>
      <c r="O39" s="61"/>
      <c r="P39" s="61"/>
      <c r="Q39" s="61"/>
      <c r="R39" s="61"/>
      <c r="S39" s="61"/>
      <c r="T39" s="61"/>
      <c r="U39" s="61"/>
      <c r="V39" s="61"/>
      <c r="W39" s="61"/>
      <c r="X39" s="61"/>
      <c r="Y39" s="61"/>
      <c r="Z39" s="142"/>
      <c r="AA39" s="160"/>
    </row>
    <row r="40" spans="1:27" ht="13.5">
      <c r="A40" s="382" t="s">
        <v>366</v>
      </c>
      <c r="B40" s="138"/>
      <c r="C40" s="361"/>
      <c r="D40" s="161"/>
      <c r="E40" s="61"/>
      <c r="F40" s="61"/>
      <c r="G40" s="61"/>
      <c r="H40" s="61"/>
      <c r="I40" s="61"/>
      <c r="J40" s="61"/>
      <c r="K40" s="61"/>
      <c r="L40" s="61"/>
      <c r="M40" s="61"/>
      <c r="N40" s="61"/>
      <c r="O40" s="61"/>
      <c r="P40" s="61"/>
      <c r="Q40" s="61"/>
      <c r="R40" s="61"/>
      <c r="S40" s="61"/>
      <c r="T40" s="61"/>
      <c r="U40" s="61"/>
      <c r="V40" s="61"/>
      <c r="W40" s="61"/>
      <c r="X40" s="61"/>
      <c r="Y40" s="61"/>
      <c r="Z40" s="142"/>
      <c r="AA40" s="160"/>
    </row>
    <row r="41" spans="1:27" ht="13.5">
      <c r="A41" s="382" t="s">
        <v>367</v>
      </c>
      <c r="B41" s="138"/>
      <c r="C41" s="361"/>
      <c r="D41" s="161"/>
      <c r="E41" s="61"/>
      <c r="F41" s="61"/>
      <c r="G41" s="61"/>
      <c r="H41" s="61"/>
      <c r="I41" s="61"/>
      <c r="J41" s="61"/>
      <c r="K41" s="61"/>
      <c r="L41" s="61"/>
      <c r="M41" s="61"/>
      <c r="N41" s="61"/>
      <c r="O41" s="61"/>
      <c r="P41" s="61"/>
      <c r="Q41" s="61"/>
      <c r="R41" s="61"/>
      <c r="S41" s="61"/>
      <c r="T41" s="61"/>
      <c r="U41" s="61"/>
      <c r="V41" s="61"/>
      <c r="W41" s="61"/>
      <c r="X41" s="61"/>
      <c r="Y41" s="61"/>
      <c r="Z41" s="142"/>
      <c r="AA41" s="160"/>
    </row>
    <row r="42" spans="1:27" ht="13.5">
      <c r="A42" s="382" t="s">
        <v>368</v>
      </c>
      <c r="B42" s="138"/>
      <c r="C42" s="361"/>
      <c r="D42" s="161"/>
      <c r="E42" s="61"/>
      <c r="F42" s="61"/>
      <c r="G42" s="61"/>
      <c r="H42" s="61"/>
      <c r="I42" s="61"/>
      <c r="J42" s="61"/>
      <c r="K42" s="61"/>
      <c r="L42" s="61"/>
      <c r="M42" s="61"/>
      <c r="N42" s="61"/>
      <c r="O42" s="61"/>
      <c r="P42" s="61"/>
      <c r="Q42" s="61"/>
      <c r="R42" s="61"/>
      <c r="S42" s="61"/>
      <c r="T42" s="61"/>
      <c r="U42" s="61"/>
      <c r="V42" s="61"/>
      <c r="W42" s="61"/>
      <c r="X42" s="61"/>
      <c r="Y42" s="61"/>
      <c r="Z42" s="142"/>
      <c r="AA42" s="160"/>
    </row>
    <row r="43" spans="1:27" ht="13.5">
      <c r="A43" s="382" t="s">
        <v>343</v>
      </c>
      <c r="B43" s="138"/>
      <c r="C43" s="361"/>
      <c r="D43" s="161"/>
      <c r="E43" s="61"/>
      <c r="F43" s="61"/>
      <c r="G43" s="61"/>
      <c r="H43" s="61"/>
      <c r="I43" s="61"/>
      <c r="J43" s="61"/>
      <c r="K43" s="61"/>
      <c r="L43" s="61"/>
      <c r="M43" s="61"/>
      <c r="N43" s="61"/>
      <c r="O43" s="61"/>
      <c r="P43" s="61"/>
      <c r="Q43" s="61"/>
      <c r="R43" s="61"/>
      <c r="S43" s="61"/>
      <c r="T43" s="61"/>
      <c r="U43" s="61"/>
      <c r="V43" s="61"/>
      <c r="W43" s="61"/>
      <c r="X43" s="61"/>
      <c r="Y43" s="61"/>
      <c r="Z43" s="142"/>
      <c r="AA43" s="160"/>
    </row>
    <row r="44" spans="1:27" ht="13.5">
      <c r="A44" s="229" t="s">
        <v>307</v>
      </c>
      <c r="B44" s="138"/>
      <c r="C44" s="361">
        <f aca="true" t="shared" si="6" ref="C44:Y44">SUM(C45:C51)</f>
        <v>0</v>
      </c>
      <c r="D44" s="161">
        <f t="shared" si="6"/>
        <v>0</v>
      </c>
      <c r="E44" s="61">
        <f t="shared" si="6"/>
        <v>0</v>
      </c>
      <c r="F44" s="61">
        <f t="shared" si="6"/>
        <v>0</v>
      </c>
      <c r="G44" s="61">
        <f t="shared" si="6"/>
        <v>0</v>
      </c>
      <c r="H44" s="61">
        <f t="shared" si="6"/>
        <v>0</v>
      </c>
      <c r="I44" s="61">
        <f t="shared" si="6"/>
        <v>0</v>
      </c>
      <c r="J44" s="61">
        <f t="shared" si="6"/>
        <v>0</v>
      </c>
      <c r="K44" s="61">
        <f t="shared" si="6"/>
        <v>0</v>
      </c>
      <c r="L44" s="61">
        <f t="shared" si="6"/>
        <v>0</v>
      </c>
      <c r="M44" s="61">
        <f t="shared" si="6"/>
        <v>0</v>
      </c>
      <c r="N44" s="61">
        <f t="shared" si="6"/>
        <v>0</v>
      </c>
      <c r="O44" s="61">
        <f t="shared" si="6"/>
        <v>0</v>
      </c>
      <c r="P44" s="61">
        <f t="shared" si="6"/>
        <v>0</v>
      </c>
      <c r="Q44" s="61">
        <f t="shared" si="6"/>
        <v>0</v>
      </c>
      <c r="R44" s="61">
        <f t="shared" si="6"/>
        <v>0</v>
      </c>
      <c r="S44" s="61">
        <f t="shared" si="6"/>
        <v>0</v>
      </c>
      <c r="T44" s="61">
        <f t="shared" si="6"/>
        <v>0</v>
      </c>
      <c r="U44" s="61">
        <f t="shared" si="6"/>
        <v>0</v>
      </c>
      <c r="V44" s="61">
        <f t="shared" si="6"/>
        <v>0</v>
      </c>
      <c r="W44" s="61">
        <f t="shared" si="6"/>
        <v>0</v>
      </c>
      <c r="X44" s="61">
        <f t="shared" si="6"/>
        <v>0</v>
      </c>
      <c r="Y44" s="61">
        <f t="shared" si="6"/>
        <v>0</v>
      </c>
      <c r="Z44" s="142">
        <f>+IF(X44&lt;&gt;0,+(Y44/X44)*100,0)</f>
        <v>0</v>
      </c>
      <c r="AA44" s="160">
        <f>SUM(AA45:AA51)</f>
        <v>0</v>
      </c>
    </row>
    <row r="45" spans="1:27" ht="13.5">
      <c r="A45" s="382" t="s">
        <v>369</v>
      </c>
      <c r="B45" s="138"/>
      <c r="C45" s="361"/>
      <c r="D45" s="161"/>
      <c r="E45" s="61"/>
      <c r="F45" s="61"/>
      <c r="G45" s="61"/>
      <c r="H45" s="61"/>
      <c r="I45" s="61"/>
      <c r="J45" s="61"/>
      <c r="K45" s="61"/>
      <c r="L45" s="61"/>
      <c r="M45" s="61"/>
      <c r="N45" s="61"/>
      <c r="O45" s="61"/>
      <c r="P45" s="61"/>
      <c r="Q45" s="61"/>
      <c r="R45" s="61"/>
      <c r="S45" s="61"/>
      <c r="T45" s="61"/>
      <c r="U45" s="61"/>
      <c r="V45" s="61"/>
      <c r="W45" s="61"/>
      <c r="X45" s="61"/>
      <c r="Y45" s="61"/>
      <c r="Z45" s="142"/>
      <c r="AA45" s="160"/>
    </row>
    <row r="46" spans="1:27" ht="13.5">
      <c r="A46" s="382" t="s">
        <v>370</v>
      </c>
      <c r="B46" s="138"/>
      <c r="C46" s="361"/>
      <c r="D46" s="161"/>
      <c r="E46" s="61"/>
      <c r="F46" s="61"/>
      <c r="G46" s="61"/>
      <c r="H46" s="61"/>
      <c r="I46" s="61"/>
      <c r="J46" s="61"/>
      <c r="K46" s="61"/>
      <c r="L46" s="61"/>
      <c r="M46" s="61"/>
      <c r="N46" s="61"/>
      <c r="O46" s="61"/>
      <c r="P46" s="61"/>
      <c r="Q46" s="61"/>
      <c r="R46" s="61"/>
      <c r="S46" s="61"/>
      <c r="T46" s="61"/>
      <c r="U46" s="61"/>
      <c r="V46" s="61"/>
      <c r="W46" s="61"/>
      <c r="X46" s="61"/>
      <c r="Y46" s="61"/>
      <c r="Z46" s="142"/>
      <c r="AA46" s="160"/>
    </row>
    <row r="47" spans="1:27" ht="13.5">
      <c r="A47" s="382" t="s">
        <v>371</v>
      </c>
      <c r="B47" s="138"/>
      <c r="C47" s="361"/>
      <c r="D47" s="161"/>
      <c r="E47" s="61"/>
      <c r="F47" s="61"/>
      <c r="G47" s="61"/>
      <c r="H47" s="61"/>
      <c r="I47" s="61"/>
      <c r="J47" s="61"/>
      <c r="K47" s="61"/>
      <c r="L47" s="61"/>
      <c r="M47" s="61"/>
      <c r="N47" s="61"/>
      <c r="O47" s="61"/>
      <c r="P47" s="61"/>
      <c r="Q47" s="61"/>
      <c r="R47" s="61"/>
      <c r="S47" s="61"/>
      <c r="T47" s="61"/>
      <c r="U47" s="61"/>
      <c r="V47" s="61"/>
      <c r="W47" s="61"/>
      <c r="X47" s="61"/>
      <c r="Y47" s="61"/>
      <c r="Z47" s="142"/>
      <c r="AA47" s="160"/>
    </row>
    <row r="48" spans="1:27" ht="13.5">
      <c r="A48" s="382" t="s">
        <v>372</v>
      </c>
      <c r="B48" s="138"/>
      <c r="C48" s="361"/>
      <c r="D48" s="161"/>
      <c r="E48" s="61"/>
      <c r="F48" s="61"/>
      <c r="G48" s="61"/>
      <c r="H48" s="61"/>
      <c r="I48" s="61"/>
      <c r="J48" s="61"/>
      <c r="K48" s="61"/>
      <c r="L48" s="61"/>
      <c r="M48" s="61"/>
      <c r="N48" s="61"/>
      <c r="O48" s="61"/>
      <c r="P48" s="61"/>
      <c r="Q48" s="61"/>
      <c r="R48" s="61"/>
      <c r="S48" s="61"/>
      <c r="T48" s="61"/>
      <c r="U48" s="61"/>
      <c r="V48" s="61"/>
      <c r="W48" s="61"/>
      <c r="X48" s="61"/>
      <c r="Y48" s="61"/>
      <c r="Z48" s="142"/>
      <c r="AA48" s="160"/>
    </row>
    <row r="49" spans="1:27" ht="13.5">
      <c r="A49" s="382" t="s">
        <v>373</v>
      </c>
      <c r="B49" s="138"/>
      <c r="C49" s="361"/>
      <c r="D49" s="161"/>
      <c r="E49" s="61"/>
      <c r="F49" s="61"/>
      <c r="G49" s="61"/>
      <c r="H49" s="61"/>
      <c r="I49" s="61"/>
      <c r="J49" s="61"/>
      <c r="K49" s="61"/>
      <c r="L49" s="61"/>
      <c r="M49" s="61"/>
      <c r="N49" s="61"/>
      <c r="O49" s="61"/>
      <c r="P49" s="61"/>
      <c r="Q49" s="61"/>
      <c r="R49" s="61"/>
      <c r="S49" s="61"/>
      <c r="T49" s="61"/>
      <c r="U49" s="61"/>
      <c r="V49" s="61"/>
      <c r="W49" s="61"/>
      <c r="X49" s="61"/>
      <c r="Y49" s="61"/>
      <c r="Z49" s="142"/>
      <c r="AA49" s="160"/>
    </row>
    <row r="50" spans="1:27" ht="13.5">
      <c r="A50" s="382" t="s">
        <v>374</v>
      </c>
      <c r="B50" s="138"/>
      <c r="C50" s="361"/>
      <c r="D50" s="161"/>
      <c r="E50" s="61"/>
      <c r="F50" s="61"/>
      <c r="G50" s="61"/>
      <c r="H50" s="61"/>
      <c r="I50" s="61"/>
      <c r="J50" s="61"/>
      <c r="K50" s="61"/>
      <c r="L50" s="61"/>
      <c r="M50" s="61"/>
      <c r="N50" s="61"/>
      <c r="O50" s="61"/>
      <c r="P50" s="61"/>
      <c r="Q50" s="61"/>
      <c r="R50" s="61"/>
      <c r="S50" s="61"/>
      <c r="T50" s="61"/>
      <c r="U50" s="61"/>
      <c r="V50" s="61"/>
      <c r="W50" s="61"/>
      <c r="X50" s="61"/>
      <c r="Y50" s="61"/>
      <c r="Z50" s="142"/>
      <c r="AA50" s="160"/>
    </row>
    <row r="51" spans="1:27" ht="13.5">
      <c r="A51" s="382" t="s">
        <v>343</v>
      </c>
      <c r="B51" s="138"/>
      <c r="C51" s="361"/>
      <c r="D51" s="161"/>
      <c r="E51" s="61"/>
      <c r="F51" s="61"/>
      <c r="G51" s="61"/>
      <c r="H51" s="61"/>
      <c r="I51" s="61"/>
      <c r="J51" s="61"/>
      <c r="K51" s="61"/>
      <c r="L51" s="61"/>
      <c r="M51" s="61"/>
      <c r="N51" s="61"/>
      <c r="O51" s="61"/>
      <c r="P51" s="61"/>
      <c r="Q51" s="61"/>
      <c r="R51" s="61"/>
      <c r="S51" s="61"/>
      <c r="T51" s="61"/>
      <c r="U51" s="61"/>
      <c r="V51" s="61"/>
      <c r="W51" s="61"/>
      <c r="X51" s="61"/>
      <c r="Y51" s="61"/>
      <c r="Z51" s="142"/>
      <c r="AA51" s="160"/>
    </row>
    <row r="52" spans="1:27" ht="13.5">
      <c r="A52" s="227" t="s">
        <v>308</v>
      </c>
      <c r="B52" s="138"/>
      <c r="C52" s="361">
        <f aca="true" t="shared" si="7" ref="C52:Y52">SUM(C53:C61)</f>
        <v>0</v>
      </c>
      <c r="D52" s="161">
        <f t="shared" si="7"/>
        <v>0</v>
      </c>
      <c r="E52" s="61">
        <f t="shared" si="7"/>
        <v>0</v>
      </c>
      <c r="F52" s="61">
        <f t="shared" si="7"/>
        <v>0</v>
      </c>
      <c r="G52" s="61">
        <f t="shared" si="7"/>
        <v>0</v>
      </c>
      <c r="H52" s="61">
        <f t="shared" si="7"/>
        <v>0</v>
      </c>
      <c r="I52" s="61">
        <f t="shared" si="7"/>
        <v>0</v>
      </c>
      <c r="J52" s="61">
        <f t="shared" si="7"/>
        <v>0</v>
      </c>
      <c r="K52" s="61">
        <f t="shared" si="7"/>
        <v>0</v>
      </c>
      <c r="L52" s="61">
        <f t="shared" si="7"/>
        <v>0</v>
      </c>
      <c r="M52" s="61">
        <f t="shared" si="7"/>
        <v>0</v>
      </c>
      <c r="N52" s="61">
        <f t="shared" si="7"/>
        <v>0</v>
      </c>
      <c r="O52" s="61">
        <f t="shared" si="7"/>
        <v>0</v>
      </c>
      <c r="P52" s="61">
        <f t="shared" si="7"/>
        <v>0</v>
      </c>
      <c r="Q52" s="61">
        <f t="shared" si="7"/>
        <v>0</v>
      </c>
      <c r="R52" s="61">
        <f t="shared" si="7"/>
        <v>0</v>
      </c>
      <c r="S52" s="61">
        <f t="shared" si="7"/>
        <v>0</v>
      </c>
      <c r="T52" s="61">
        <f t="shared" si="7"/>
        <v>0</v>
      </c>
      <c r="U52" s="61">
        <f t="shared" si="7"/>
        <v>0</v>
      </c>
      <c r="V52" s="61">
        <f t="shared" si="7"/>
        <v>0</v>
      </c>
      <c r="W52" s="61">
        <f t="shared" si="7"/>
        <v>0</v>
      </c>
      <c r="X52" s="61">
        <f t="shared" si="7"/>
        <v>0</v>
      </c>
      <c r="Y52" s="61">
        <f t="shared" si="7"/>
        <v>0</v>
      </c>
      <c r="Z52" s="142">
        <f>+IF(X52&lt;&gt;0,+(Y52/X52)*100,0)</f>
        <v>0</v>
      </c>
      <c r="AA52" s="160">
        <f>SUM(AA53:AA61)</f>
        <v>0</v>
      </c>
    </row>
    <row r="53" spans="1:27" ht="13.5">
      <c r="A53" s="382" t="s">
        <v>375</v>
      </c>
      <c r="B53" s="138"/>
      <c r="C53" s="361"/>
      <c r="D53" s="161"/>
      <c r="E53" s="61"/>
      <c r="F53" s="61"/>
      <c r="G53" s="61"/>
      <c r="H53" s="61"/>
      <c r="I53" s="61"/>
      <c r="J53" s="61"/>
      <c r="K53" s="61"/>
      <c r="L53" s="61"/>
      <c r="M53" s="61"/>
      <c r="N53" s="61"/>
      <c r="O53" s="61"/>
      <c r="P53" s="61"/>
      <c r="Q53" s="61"/>
      <c r="R53" s="61"/>
      <c r="S53" s="61"/>
      <c r="T53" s="61"/>
      <c r="U53" s="61"/>
      <c r="V53" s="61"/>
      <c r="W53" s="61"/>
      <c r="X53" s="61"/>
      <c r="Y53" s="61"/>
      <c r="Z53" s="142"/>
      <c r="AA53" s="160"/>
    </row>
    <row r="54" spans="1:27" ht="13.5">
      <c r="A54" s="382" t="s">
        <v>376</v>
      </c>
      <c r="B54" s="138"/>
      <c r="C54" s="361"/>
      <c r="D54" s="161"/>
      <c r="E54" s="61"/>
      <c r="F54" s="61"/>
      <c r="G54" s="61"/>
      <c r="H54" s="61"/>
      <c r="I54" s="61"/>
      <c r="J54" s="61"/>
      <c r="K54" s="61"/>
      <c r="L54" s="61"/>
      <c r="M54" s="61"/>
      <c r="N54" s="61"/>
      <c r="O54" s="61"/>
      <c r="P54" s="61"/>
      <c r="Q54" s="61"/>
      <c r="R54" s="61"/>
      <c r="S54" s="61"/>
      <c r="T54" s="61"/>
      <c r="U54" s="61"/>
      <c r="V54" s="61"/>
      <c r="W54" s="61"/>
      <c r="X54" s="61"/>
      <c r="Y54" s="61"/>
      <c r="Z54" s="142"/>
      <c r="AA54" s="160"/>
    </row>
    <row r="55" spans="1:27" ht="13.5">
      <c r="A55" s="382" t="s">
        <v>377</v>
      </c>
      <c r="B55" s="138"/>
      <c r="C55" s="361"/>
      <c r="D55" s="161"/>
      <c r="E55" s="61"/>
      <c r="F55" s="61"/>
      <c r="G55" s="61"/>
      <c r="H55" s="61"/>
      <c r="I55" s="61"/>
      <c r="J55" s="61"/>
      <c r="K55" s="61"/>
      <c r="L55" s="61"/>
      <c r="M55" s="61"/>
      <c r="N55" s="61"/>
      <c r="O55" s="61"/>
      <c r="P55" s="61"/>
      <c r="Q55" s="61"/>
      <c r="R55" s="61"/>
      <c r="S55" s="61"/>
      <c r="T55" s="61"/>
      <c r="U55" s="61"/>
      <c r="V55" s="61"/>
      <c r="W55" s="61"/>
      <c r="X55" s="61"/>
      <c r="Y55" s="61"/>
      <c r="Z55" s="142"/>
      <c r="AA55" s="160"/>
    </row>
    <row r="56" spans="1:27" ht="13.5">
      <c r="A56" s="382" t="s">
        <v>344</v>
      </c>
      <c r="B56" s="138"/>
      <c r="C56" s="361"/>
      <c r="D56" s="161"/>
      <c r="E56" s="61"/>
      <c r="F56" s="61"/>
      <c r="G56" s="61"/>
      <c r="H56" s="61"/>
      <c r="I56" s="61"/>
      <c r="J56" s="61"/>
      <c r="K56" s="61"/>
      <c r="L56" s="61"/>
      <c r="M56" s="61"/>
      <c r="N56" s="61"/>
      <c r="O56" s="61"/>
      <c r="P56" s="61"/>
      <c r="Q56" s="61"/>
      <c r="R56" s="61"/>
      <c r="S56" s="61"/>
      <c r="T56" s="61"/>
      <c r="U56" s="61"/>
      <c r="V56" s="61"/>
      <c r="W56" s="61"/>
      <c r="X56" s="61"/>
      <c r="Y56" s="61"/>
      <c r="Z56" s="142"/>
      <c r="AA56" s="160"/>
    </row>
    <row r="57" spans="1:27" ht="13.5">
      <c r="A57" s="382" t="s">
        <v>345</v>
      </c>
      <c r="B57" s="138"/>
      <c r="C57" s="361"/>
      <c r="D57" s="161"/>
      <c r="E57" s="61"/>
      <c r="F57" s="61"/>
      <c r="G57" s="61"/>
      <c r="H57" s="61"/>
      <c r="I57" s="61"/>
      <c r="J57" s="61"/>
      <c r="K57" s="61"/>
      <c r="L57" s="61"/>
      <c r="M57" s="61"/>
      <c r="N57" s="61"/>
      <c r="O57" s="61"/>
      <c r="P57" s="61"/>
      <c r="Q57" s="61"/>
      <c r="R57" s="61"/>
      <c r="S57" s="61"/>
      <c r="T57" s="61"/>
      <c r="U57" s="61"/>
      <c r="V57" s="61"/>
      <c r="W57" s="61"/>
      <c r="X57" s="61"/>
      <c r="Y57" s="61"/>
      <c r="Z57" s="142"/>
      <c r="AA57" s="160"/>
    </row>
    <row r="58" spans="1:27" ht="13.5">
      <c r="A58" s="382" t="s">
        <v>346</v>
      </c>
      <c r="B58" s="138"/>
      <c r="C58" s="361"/>
      <c r="D58" s="161"/>
      <c r="E58" s="61"/>
      <c r="F58" s="61"/>
      <c r="G58" s="61"/>
      <c r="H58" s="61"/>
      <c r="I58" s="61"/>
      <c r="J58" s="61"/>
      <c r="K58" s="61"/>
      <c r="L58" s="61"/>
      <c r="M58" s="61"/>
      <c r="N58" s="61"/>
      <c r="O58" s="61"/>
      <c r="P58" s="61"/>
      <c r="Q58" s="61"/>
      <c r="R58" s="61"/>
      <c r="S58" s="61"/>
      <c r="T58" s="61"/>
      <c r="U58" s="61"/>
      <c r="V58" s="61"/>
      <c r="W58" s="61"/>
      <c r="X58" s="61"/>
      <c r="Y58" s="61"/>
      <c r="Z58" s="142"/>
      <c r="AA58" s="160"/>
    </row>
    <row r="59" spans="1:27" ht="13.5">
      <c r="A59" s="382" t="s">
        <v>351</v>
      </c>
      <c r="B59" s="138"/>
      <c r="C59" s="361"/>
      <c r="D59" s="161"/>
      <c r="E59" s="61"/>
      <c r="F59" s="61"/>
      <c r="G59" s="61"/>
      <c r="H59" s="61"/>
      <c r="I59" s="61"/>
      <c r="J59" s="61"/>
      <c r="K59" s="61"/>
      <c r="L59" s="61"/>
      <c r="M59" s="61"/>
      <c r="N59" s="61"/>
      <c r="O59" s="61"/>
      <c r="P59" s="61"/>
      <c r="Q59" s="61"/>
      <c r="R59" s="61"/>
      <c r="S59" s="61"/>
      <c r="T59" s="61"/>
      <c r="U59" s="61"/>
      <c r="V59" s="61"/>
      <c r="W59" s="61"/>
      <c r="X59" s="61"/>
      <c r="Y59" s="61"/>
      <c r="Z59" s="142"/>
      <c r="AA59" s="160"/>
    </row>
    <row r="60" spans="1:27" ht="13.5">
      <c r="A60" s="382" t="s">
        <v>354</v>
      </c>
      <c r="B60" s="138"/>
      <c r="C60" s="361"/>
      <c r="D60" s="161"/>
      <c r="E60" s="61"/>
      <c r="F60" s="61"/>
      <c r="G60" s="61"/>
      <c r="H60" s="61"/>
      <c r="I60" s="61"/>
      <c r="J60" s="61"/>
      <c r="K60" s="61"/>
      <c r="L60" s="61"/>
      <c r="M60" s="61"/>
      <c r="N60" s="61"/>
      <c r="O60" s="61"/>
      <c r="P60" s="61"/>
      <c r="Q60" s="61"/>
      <c r="R60" s="61"/>
      <c r="S60" s="61"/>
      <c r="T60" s="61"/>
      <c r="U60" s="61"/>
      <c r="V60" s="61"/>
      <c r="W60" s="61"/>
      <c r="X60" s="61"/>
      <c r="Y60" s="61"/>
      <c r="Z60" s="142"/>
      <c r="AA60" s="160"/>
    </row>
    <row r="61" spans="1:27" ht="13.5">
      <c r="A61" s="382" t="s">
        <v>343</v>
      </c>
      <c r="B61" s="138"/>
      <c r="C61" s="361"/>
      <c r="D61" s="161"/>
      <c r="E61" s="61"/>
      <c r="F61" s="61"/>
      <c r="G61" s="61"/>
      <c r="H61" s="61"/>
      <c r="I61" s="61"/>
      <c r="J61" s="61"/>
      <c r="K61" s="61"/>
      <c r="L61" s="61"/>
      <c r="M61" s="61"/>
      <c r="N61" s="61"/>
      <c r="O61" s="61"/>
      <c r="P61" s="61"/>
      <c r="Q61" s="61"/>
      <c r="R61" s="61"/>
      <c r="S61" s="61"/>
      <c r="T61" s="61"/>
      <c r="U61" s="61"/>
      <c r="V61" s="61"/>
      <c r="W61" s="61"/>
      <c r="X61" s="61"/>
      <c r="Y61" s="61"/>
      <c r="Z61" s="142"/>
      <c r="AA61" s="160"/>
    </row>
    <row r="62" spans="1:27" ht="13.5">
      <c r="A62" s="229" t="s">
        <v>309</v>
      </c>
      <c r="B62" s="138"/>
      <c r="C62" s="361">
        <f aca="true" t="shared" si="8" ref="C62:Y62">SUM(C63:C67)</f>
        <v>0</v>
      </c>
      <c r="D62" s="161">
        <f t="shared" si="8"/>
        <v>0</v>
      </c>
      <c r="E62" s="61">
        <f t="shared" si="8"/>
        <v>0</v>
      </c>
      <c r="F62" s="61">
        <f t="shared" si="8"/>
        <v>0</v>
      </c>
      <c r="G62" s="61">
        <f t="shared" si="8"/>
        <v>0</v>
      </c>
      <c r="H62" s="61">
        <f t="shared" si="8"/>
        <v>0</v>
      </c>
      <c r="I62" s="61">
        <f t="shared" si="8"/>
        <v>0</v>
      </c>
      <c r="J62" s="61">
        <f t="shared" si="8"/>
        <v>0</v>
      </c>
      <c r="K62" s="61">
        <f t="shared" si="8"/>
        <v>0</v>
      </c>
      <c r="L62" s="61">
        <f t="shared" si="8"/>
        <v>0</v>
      </c>
      <c r="M62" s="61">
        <f t="shared" si="8"/>
        <v>0</v>
      </c>
      <c r="N62" s="61">
        <f t="shared" si="8"/>
        <v>0</v>
      </c>
      <c r="O62" s="61">
        <f t="shared" si="8"/>
        <v>0</v>
      </c>
      <c r="P62" s="61">
        <f t="shared" si="8"/>
        <v>0</v>
      </c>
      <c r="Q62" s="61">
        <f t="shared" si="8"/>
        <v>0</v>
      </c>
      <c r="R62" s="61">
        <f t="shared" si="8"/>
        <v>0</v>
      </c>
      <c r="S62" s="61">
        <f t="shared" si="8"/>
        <v>0</v>
      </c>
      <c r="T62" s="61">
        <f t="shared" si="8"/>
        <v>0</v>
      </c>
      <c r="U62" s="61">
        <f t="shared" si="8"/>
        <v>0</v>
      </c>
      <c r="V62" s="61">
        <f t="shared" si="8"/>
        <v>0</v>
      </c>
      <c r="W62" s="61">
        <f t="shared" si="8"/>
        <v>0</v>
      </c>
      <c r="X62" s="61">
        <f t="shared" si="8"/>
        <v>0</v>
      </c>
      <c r="Y62" s="61">
        <f t="shared" si="8"/>
        <v>0</v>
      </c>
      <c r="Z62" s="142">
        <f>+IF(X62&lt;&gt;0,+(Y62/X62)*100,0)</f>
        <v>0</v>
      </c>
      <c r="AA62" s="160">
        <f>SUM(AA63:AA67)</f>
        <v>0</v>
      </c>
    </row>
    <row r="63" spans="1:27" ht="13.5">
      <c r="A63" s="382" t="s">
        <v>378</v>
      </c>
      <c r="B63" s="138"/>
      <c r="C63" s="361"/>
      <c r="D63" s="161"/>
      <c r="E63" s="61"/>
      <c r="F63" s="61"/>
      <c r="G63" s="61"/>
      <c r="H63" s="61"/>
      <c r="I63" s="61"/>
      <c r="J63" s="61"/>
      <c r="K63" s="61"/>
      <c r="L63" s="61"/>
      <c r="M63" s="61"/>
      <c r="N63" s="61"/>
      <c r="O63" s="61"/>
      <c r="P63" s="61"/>
      <c r="Q63" s="61"/>
      <c r="R63" s="61"/>
      <c r="S63" s="61"/>
      <c r="T63" s="61"/>
      <c r="U63" s="61"/>
      <c r="V63" s="61"/>
      <c r="W63" s="61"/>
      <c r="X63" s="61"/>
      <c r="Y63" s="61"/>
      <c r="Z63" s="142"/>
      <c r="AA63" s="160"/>
    </row>
    <row r="64" spans="1:27" ht="13.5">
      <c r="A64" s="382" t="s">
        <v>379</v>
      </c>
      <c r="B64" s="138"/>
      <c r="C64" s="361"/>
      <c r="D64" s="161"/>
      <c r="E64" s="61"/>
      <c r="F64" s="61"/>
      <c r="G64" s="61"/>
      <c r="H64" s="61"/>
      <c r="I64" s="61"/>
      <c r="J64" s="61"/>
      <c r="K64" s="61"/>
      <c r="L64" s="61"/>
      <c r="M64" s="61"/>
      <c r="N64" s="61"/>
      <c r="O64" s="61"/>
      <c r="P64" s="61"/>
      <c r="Q64" s="61"/>
      <c r="R64" s="61"/>
      <c r="S64" s="61"/>
      <c r="T64" s="61"/>
      <c r="U64" s="61"/>
      <c r="V64" s="61"/>
      <c r="W64" s="61"/>
      <c r="X64" s="61"/>
      <c r="Y64" s="61"/>
      <c r="Z64" s="142"/>
      <c r="AA64" s="160"/>
    </row>
    <row r="65" spans="1:27" ht="13.5">
      <c r="A65" s="382" t="s">
        <v>380</v>
      </c>
      <c r="B65" s="138"/>
      <c r="C65" s="361"/>
      <c r="D65" s="161"/>
      <c r="E65" s="61"/>
      <c r="F65" s="61"/>
      <c r="G65" s="61"/>
      <c r="H65" s="61"/>
      <c r="I65" s="61"/>
      <c r="J65" s="61"/>
      <c r="K65" s="61"/>
      <c r="L65" s="61"/>
      <c r="M65" s="61"/>
      <c r="N65" s="61"/>
      <c r="O65" s="61"/>
      <c r="P65" s="61"/>
      <c r="Q65" s="61"/>
      <c r="R65" s="61"/>
      <c r="S65" s="61"/>
      <c r="T65" s="61"/>
      <c r="U65" s="61"/>
      <c r="V65" s="61"/>
      <c r="W65" s="61"/>
      <c r="X65" s="61"/>
      <c r="Y65" s="61"/>
      <c r="Z65" s="142"/>
      <c r="AA65" s="160"/>
    </row>
    <row r="66" spans="1:27" ht="13.5">
      <c r="A66" s="382" t="s">
        <v>381</v>
      </c>
      <c r="B66" s="138"/>
      <c r="C66" s="361"/>
      <c r="D66" s="161"/>
      <c r="E66" s="61"/>
      <c r="F66" s="61"/>
      <c r="G66" s="61"/>
      <c r="H66" s="61"/>
      <c r="I66" s="61"/>
      <c r="J66" s="61"/>
      <c r="K66" s="61"/>
      <c r="L66" s="61"/>
      <c r="M66" s="61"/>
      <c r="N66" s="61"/>
      <c r="O66" s="61"/>
      <c r="P66" s="61"/>
      <c r="Q66" s="61"/>
      <c r="R66" s="61"/>
      <c r="S66" s="61"/>
      <c r="T66" s="61"/>
      <c r="U66" s="61"/>
      <c r="V66" s="61"/>
      <c r="W66" s="61"/>
      <c r="X66" s="61"/>
      <c r="Y66" s="61"/>
      <c r="Z66" s="142"/>
      <c r="AA66" s="160"/>
    </row>
    <row r="67" spans="1:27" ht="13.5">
      <c r="A67" s="382" t="s">
        <v>343</v>
      </c>
      <c r="B67" s="138"/>
      <c r="C67" s="361"/>
      <c r="D67" s="161"/>
      <c r="E67" s="61"/>
      <c r="F67" s="61"/>
      <c r="G67" s="61"/>
      <c r="H67" s="61"/>
      <c r="I67" s="61"/>
      <c r="J67" s="61"/>
      <c r="K67" s="61"/>
      <c r="L67" s="61"/>
      <c r="M67" s="61"/>
      <c r="N67" s="61"/>
      <c r="O67" s="61"/>
      <c r="P67" s="61"/>
      <c r="Q67" s="61"/>
      <c r="R67" s="61"/>
      <c r="S67" s="61"/>
      <c r="T67" s="61"/>
      <c r="U67" s="61"/>
      <c r="V67" s="61"/>
      <c r="W67" s="61"/>
      <c r="X67" s="61"/>
      <c r="Y67" s="61"/>
      <c r="Z67" s="142"/>
      <c r="AA67" s="160"/>
    </row>
    <row r="68" spans="1:27" ht="13.5">
      <c r="A68" s="227" t="s">
        <v>310</v>
      </c>
      <c r="B68" s="138"/>
      <c r="C68" s="361">
        <f aca="true" t="shared" si="9" ref="C68:Y68">SUM(C69:C72)</f>
        <v>0</v>
      </c>
      <c r="D68" s="161">
        <f t="shared" si="9"/>
        <v>0</v>
      </c>
      <c r="E68" s="61">
        <f t="shared" si="9"/>
        <v>0</v>
      </c>
      <c r="F68" s="61">
        <f t="shared" si="9"/>
        <v>0</v>
      </c>
      <c r="G68" s="61">
        <f t="shared" si="9"/>
        <v>0</v>
      </c>
      <c r="H68" s="61">
        <f t="shared" si="9"/>
        <v>0</v>
      </c>
      <c r="I68" s="61">
        <f t="shared" si="9"/>
        <v>0</v>
      </c>
      <c r="J68" s="61">
        <f t="shared" si="9"/>
        <v>0</v>
      </c>
      <c r="K68" s="61">
        <f t="shared" si="9"/>
        <v>0</v>
      </c>
      <c r="L68" s="61">
        <f t="shared" si="9"/>
        <v>0</v>
      </c>
      <c r="M68" s="61">
        <f t="shared" si="9"/>
        <v>0</v>
      </c>
      <c r="N68" s="61">
        <f t="shared" si="9"/>
        <v>0</v>
      </c>
      <c r="O68" s="61">
        <f t="shared" si="9"/>
        <v>0</v>
      </c>
      <c r="P68" s="61">
        <f t="shared" si="9"/>
        <v>0</v>
      </c>
      <c r="Q68" s="61">
        <f t="shared" si="9"/>
        <v>0</v>
      </c>
      <c r="R68" s="61">
        <f t="shared" si="9"/>
        <v>0</v>
      </c>
      <c r="S68" s="61">
        <f t="shared" si="9"/>
        <v>0</v>
      </c>
      <c r="T68" s="61">
        <f t="shared" si="9"/>
        <v>0</v>
      </c>
      <c r="U68" s="61">
        <f t="shared" si="9"/>
        <v>0</v>
      </c>
      <c r="V68" s="61">
        <f t="shared" si="9"/>
        <v>0</v>
      </c>
      <c r="W68" s="61">
        <f t="shared" si="9"/>
        <v>0</v>
      </c>
      <c r="X68" s="61">
        <f t="shared" si="9"/>
        <v>0</v>
      </c>
      <c r="Y68" s="61">
        <f t="shared" si="9"/>
        <v>0</v>
      </c>
      <c r="Z68" s="142">
        <f>+IF(X68&lt;&gt;0,+(Y68/X68)*100,0)</f>
        <v>0</v>
      </c>
      <c r="AA68" s="160">
        <f>SUM(AA69:AA72)</f>
        <v>0</v>
      </c>
    </row>
    <row r="69" spans="1:27" ht="13.5">
      <c r="A69" s="382" t="s">
        <v>382</v>
      </c>
      <c r="B69" s="138"/>
      <c r="C69" s="361"/>
      <c r="D69" s="161"/>
      <c r="E69" s="61"/>
      <c r="F69" s="61"/>
      <c r="G69" s="61"/>
      <c r="H69" s="61"/>
      <c r="I69" s="61"/>
      <c r="J69" s="61"/>
      <c r="K69" s="61"/>
      <c r="L69" s="61"/>
      <c r="M69" s="61"/>
      <c r="N69" s="61"/>
      <c r="O69" s="61"/>
      <c r="P69" s="61"/>
      <c r="Q69" s="61"/>
      <c r="R69" s="61"/>
      <c r="S69" s="61"/>
      <c r="T69" s="61"/>
      <c r="U69" s="61"/>
      <c r="V69" s="61"/>
      <c r="W69" s="61"/>
      <c r="X69" s="61"/>
      <c r="Y69" s="61"/>
      <c r="Z69" s="142"/>
      <c r="AA69" s="160"/>
    </row>
    <row r="70" spans="1:27" ht="13.5">
      <c r="A70" s="382" t="s">
        <v>383</v>
      </c>
      <c r="B70" s="138"/>
      <c r="C70" s="361"/>
      <c r="D70" s="161"/>
      <c r="E70" s="61"/>
      <c r="F70" s="61"/>
      <c r="G70" s="61"/>
      <c r="H70" s="61"/>
      <c r="I70" s="61"/>
      <c r="J70" s="61"/>
      <c r="K70" s="61"/>
      <c r="L70" s="61"/>
      <c r="M70" s="61"/>
      <c r="N70" s="61"/>
      <c r="O70" s="61"/>
      <c r="P70" s="61"/>
      <c r="Q70" s="61"/>
      <c r="R70" s="61"/>
      <c r="S70" s="61"/>
      <c r="T70" s="61"/>
      <c r="U70" s="61"/>
      <c r="V70" s="61"/>
      <c r="W70" s="61"/>
      <c r="X70" s="61"/>
      <c r="Y70" s="61"/>
      <c r="Z70" s="142"/>
      <c r="AA70" s="160"/>
    </row>
    <row r="71" spans="1:27" ht="13.5">
      <c r="A71" s="382" t="s">
        <v>384</v>
      </c>
      <c r="B71" s="138"/>
      <c r="C71" s="361"/>
      <c r="D71" s="161"/>
      <c r="E71" s="61"/>
      <c r="F71" s="61"/>
      <c r="G71" s="61"/>
      <c r="H71" s="61"/>
      <c r="I71" s="61"/>
      <c r="J71" s="61"/>
      <c r="K71" s="61"/>
      <c r="L71" s="61"/>
      <c r="M71" s="61"/>
      <c r="N71" s="61"/>
      <c r="O71" s="61"/>
      <c r="P71" s="61"/>
      <c r="Q71" s="61"/>
      <c r="R71" s="61"/>
      <c r="S71" s="61"/>
      <c r="T71" s="61"/>
      <c r="U71" s="61"/>
      <c r="V71" s="61"/>
      <c r="W71" s="61"/>
      <c r="X71" s="61"/>
      <c r="Y71" s="61"/>
      <c r="Z71" s="142"/>
      <c r="AA71" s="160"/>
    </row>
    <row r="72" spans="1:27" ht="13.5">
      <c r="A72" s="382" t="s">
        <v>343</v>
      </c>
      <c r="B72" s="138"/>
      <c r="C72" s="361"/>
      <c r="D72" s="161"/>
      <c r="E72" s="61"/>
      <c r="F72" s="61"/>
      <c r="G72" s="61"/>
      <c r="H72" s="61"/>
      <c r="I72" s="61"/>
      <c r="J72" s="61"/>
      <c r="K72" s="61"/>
      <c r="L72" s="61"/>
      <c r="M72" s="61"/>
      <c r="N72" s="61"/>
      <c r="O72" s="61"/>
      <c r="P72" s="61"/>
      <c r="Q72" s="61"/>
      <c r="R72" s="61"/>
      <c r="S72" s="61"/>
      <c r="T72" s="61"/>
      <c r="U72" s="61"/>
      <c r="V72" s="61"/>
      <c r="W72" s="61"/>
      <c r="X72" s="61"/>
      <c r="Y72" s="61"/>
      <c r="Z72" s="142"/>
      <c r="AA72" s="160"/>
    </row>
    <row r="73" spans="1:27" ht="4.5" customHeight="1">
      <c r="A73" s="147"/>
      <c r="B73" s="138"/>
      <c r="C73" s="383"/>
      <c r="D73" s="318"/>
      <c r="E73" s="61"/>
      <c r="F73" s="60"/>
      <c r="G73" s="361"/>
      <c r="H73" s="61"/>
      <c r="I73" s="61"/>
      <c r="J73" s="60"/>
      <c r="K73" s="361"/>
      <c r="L73" s="61"/>
      <c r="M73" s="61"/>
      <c r="N73" s="60"/>
      <c r="O73" s="361"/>
      <c r="P73" s="61"/>
      <c r="Q73" s="61"/>
      <c r="R73" s="60"/>
      <c r="S73" s="361"/>
      <c r="T73" s="61"/>
      <c r="U73" s="61"/>
      <c r="V73" s="61"/>
      <c r="W73" s="60"/>
      <c r="X73" s="361"/>
      <c r="Y73" s="61"/>
      <c r="Z73" s="142"/>
      <c r="AA73" s="63"/>
    </row>
    <row r="74" spans="1:27" ht="13.5">
      <c r="A74" s="148" t="s">
        <v>314</v>
      </c>
      <c r="B74" s="138"/>
      <c r="C74" s="379">
        <f aca="true" t="shared" si="10" ref="C74:Y74">C75+C98</f>
        <v>0</v>
      </c>
      <c r="D74" s="380">
        <f t="shared" si="10"/>
        <v>0</v>
      </c>
      <c r="E74" s="102">
        <f t="shared" si="10"/>
        <v>0</v>
      </c>
      <c r="F74" s="101">
        <f t="shared" si="10"/>
        <v>0</v>
      </c>
      <c r="G74" s="381">
        <f t="shared" si="10"/>
        <v>0</v>
      </c>
      <c r="H74" s="102">
        <f t="shared" si="10"/>
        <v>0</v>
      </c>
      <c r="I74" s="102">
        <f t="shared" si="10"/>
        <v>0</v>
      </c>
      <c r="J74" s="101">
        <f t="shared" si="10"/>
        <v>0</v>
      </c>
      <c r="K74" s="381">
        <f t="shared" si="10"/>
        <v>0</v>
      </c>
      <c r="L74" s="102">
        <f t="shared" si="10"/>
        <v>0</v>
      </c>
      <c r="M74" s="102">
        <f t="shared" si="10"/>
        <v>0</v>
      </c>
      <c r="N74" s="101">
        <f t="shared" si="10"/>
        <v>0</v>
      </c>
      <c r="O74" s="381">
        <f t="shared" si="10"/>
        <v>0</v>
      </c>
      <c r="P74" s="102">
        <f t="shared" si="10"/>
        <v>0</v>
      </c>
      <c r="Q74" s="102">
        <f t="shared" si="10"/>
        <v>0</v>
      </c>
      <c r="R74" s="101">
        <f t="shared" si="10"/>
        <v>0</v>
      </c>
      <c r="S74" s="381">
        <f t="shared" si="10"/>
        <v>0</v>
      </c>
      <c r="T74" s="102">
        <f t="shared" si="10"/>
        <v>0</v>
      </c>
      <c r="U74" s="102">
        <f t="shared" si="10"/>
        <v>0</v>
      </c>
      <c r="V74" s="102">
        <f t="shared" si="10"/>
        <v>0</v>
      </c>
      <c r="W74" s="101">
        <f t="shared" si="10"/>
        <v>0</v>
      </c>
      <c r="X74" s="381">
        <f t="shared" si="10"/>
        <v>0</v>
      </c>
      <c r="Y74" s="102">
        <f t="shared" si="10"/>
        <v>0</v>
      </c>
      <c r="Z74" s="139">
        <f>+IF(X74&lt;&gt;0,+(Y74/X74)*100,0)</f>
        <v>0</v>
      </c>
      <c r="AA74" s="104">
        <f>AA75+AA98</f>
        <v>0</v>
      </c>
    </row>
    <row r="75" spans="1:27" ht="13.5">
      <c r="A75" s="227" t="s">
        <v>312</v>
      </c>
      <c r="B75" s="138"/>
      <c r="C75" s="359">
        <f aca="true" t="shared" si="11" ref="C75:Y75">SUM(C76:C97)</f>
        <v>0</v>
      </c>
      <c r="D75" s="360">
        <f t="shared" si="11"/>
        <v>0</v>
      </c>
      <c r="E75" s="321">
        <f t="shared" si="11"/>
        <v>0</v>
      </c>
      <c r="F75" s="321">
        <f t="shared" si="11"/>
        <v>0</v>
      </c>
      <c r="G75" s="321">
        <f t="shared" si="11"/>
        <v>0</v>
      </c>
      <c r="H75" s="321">
        <f t="shared" si="11"/>
        <v>0</v>
      </c>
      <c r="I75" s="321">
        <f t="shared" si="11"/>
        <v>0</v>
      </c>
      <c r="J75" s="321">
        <f t="shared" si="11"/>
        <v>0</v>
      </c>
      <c r="K75" s="321">
        <f t="shared" si="11"/>
        <v>0</v>
      </c>
      <c r="L75" s="321">
        <f t="shared" si="11"/>
        <v>0</v>
      </c>
      <c r="M75" s="321">
        <f t="shared" si="11"/>
        <v>0</v>
      </c>
      <c r="N75" s="321">
        <f t="shared" si="11"/>
        <v>0</v>
      </c>
      <c r="O75" s="321">
        <f t="shared" si="11"/>
        <v>0</v>
      </c>
      <c r="P75" s="321">
        <f t="shared" si="11"/>
        <v>0</v>
      </c>
      <c r="Q75" s="321">
        <f t="shared" si="11"/>
        <v>0</v>
      </c>
      <c r="R75" s="321">
        <f t="shared" si="11"/>
        <v>0</v>
      </c>
      <c r="S75" s="321">
        <f t="shared" si="11"/>
        <v>0</v>
      </c>
      <c r="T75" s="321">
        <f t="shared" si="11"/>
        <v>0</v>
      </c>
      <c r="U75" s="321">
        <f t="shared" si="11"/>
        <v>0</v>
      </c>
      <c r="V75" s="321">
        <f t="shared" si="11"/>
        <v>0</v>
      </c>
      <c r="W75" s="321">
        <f t="shared" si="11"/>
        <v>0</v>
      </c>
      <c r="X75" s="321">
        <f t="shared" si="11"/>
        <v>0</v>
      </c>
      <c r="Y75" s="321">
        <f t="shared" si="11"/>
        <v>0</v>
      </c>
      <c r="Z75" s="356">
        <f>+IF(X75&lt;&gt;0,+(Y75/X75)*100,0)</f>
        <v>0</v>
      </c>
      <c r="AA75" s="362">
        <f>SUM(AA76:AA97)</f>
        <v>0</v>
      </c>
    </row>
    <row r="76" spans="1:27" ht="13.5">
      <c r="A76" s="382" t="s">
        <v>385</v>
      </c>
      <c r="B76" s="138"/>
      <c r="C76" s="361"/>
      <c r="D76" s="161"/>
      <c r="E76" s="61"/>
      <c r="F76" s="61"/>
      <c r="G76" s="61"/>
      <c r="H76" s="61"/>
      <c r="I76" s="61"/>
      <c r="J76" s="61"/>
      <c r="K76" s="61"/>
      <c r="L76" s="61"/>
      <c r="M76" s="61"/>
      <c r="N76" s="61"/>
      <c r="O76" s="61"/>
      <c r="P76" s="61"/>
      <c r="Q76" s="61"/>
      <c r="R76" s="61"/>
      <c r="S76" s="61"/>
      <c r="T76" s="61"/>
      <c r="U76" s="61"/>
      <c r="V76" s="61"/>
      <c r="W76" s="61"/>
      <c r="X76" s="61"/>
      <c r="Y76" s="61"/>
      <c r="Z76" s="142"/>
      <c r="AA76" s="160"/>
    </row>
    <row r="77" spans="1:27" ht="13.5">
      <c r="A77" s="382" t="s">
        <v>386</v>
      </c>
      <c r="B77" s="138"/>
      <c r="C77" s="361"/>
      <c r="D77" s="161"/>
      <c r="E77" s="61"/>
      <c r="F77" s="61"/>
      <c r="G77" s="61"/>
      <c r="H77" s="61"/>
      <c r="I77" s="61"/>
      <c r="J77" s="61"/>
      <c r="K77" s="61"/>
      <c r="L77" s="61"/>
      <c r="M77" s="61"/>
      <c r="N77" s="61"/>
      <c r="O77" s="61"/>
      <c r="P77" s="61"/>
      <c r="Q77" s="61"/>
      <c r="R77" s="61"/>
      <c r="S77" s="61"/>
      <c r="T77" s="61"/>
      <c r="U77" s="61"/>
      <c r="V77" s="61"/>
      <c r="W77" s="61"/>
      <c r="X77" s="61"/>
      <c r="Y77" s="61"/>
      <c r="Z77" s="142"/>
      <c r="AA77" s="160"/>
    </row>
    <row r="78" spans="1:27" ht="13.5">
      <c r="A78" s="382" t="s">
        <v>387</v>
      </c>
      <c r="B78" s="138"/>
      <c r="C78" s="361"/>
      <c r="D78" s="161"/>
      <c r="E78" s="61"/>
      <c r="F78" s="61"/>
      <c r="G78" s="61"/>
      <c r="H78" s="61"/>
      <c r="I78" s="61"/>
      <c r="J78" s="61"/>
      <c r="K78" s="61"/>
      <c r="L78" s="61"/>
      <c r="M78" s="61"/>
      <c r="N78" s="61"/>
      <c r="O78" s="61"/>
      <c r="P78" s="61"/>
      <c r="Q78" s="61"/>
      <c r="R78" s="61"/>
      <c r="S78" s="61"/>
      <c r="T78" s="61"/>
      <c r="U78" s="61"/>
      <c r="V78" s="61"/>
      <c r="W78" s="61"/>
      <c r="X78" s="61"/>
      <c r="Y78" s="61"/>
      <c r="Z78" s="142"/>
      <c r="AA78" s="160"/>
    </row>
    <row r="79" spans="1:27" ht="13.5">
      <c r="A79" s="382" t="s">
        <v>388</v>
      </c>
      <c r="B79" s="138"/>
      <c r="C79" s="361"/>
      <c r="D79" s="161"/>
      <c r="E79" s="61"/>
      <c r="F79" s="61"/>
      <c r="G79" s="61"/>
      <c r="H79" s="61"/>
      <c r="I79" s="61"/>
      <c r="J79" s="61"/>
      <c r="K79" s="61"/>
      <c r="L79" s="61"/>
      <c r="M79" s="61"/>
      <c r="N79" s="61"/>
      <c r="O79" s="61"/>
      <c r="P79" s="61"/>
      <c r="Q79" s="61"/>
      <c r="R79" s="61"/>
      <c r="S79" s="61"/>
      <c r="T79" s="61"/>
      <c r="U79" s="61"/>
      <c r="V79" s="61"/>
      <c r="W79" s="61"/>
      <c r="X79" s="61"/>
      <c r="Y79" s="61"/>
      <c r="Z79" s="142"/>
      <c r="AA79" s="160"/>
    </row>
    <row r="80" spans="1:27" ht="13.5">
      <c r="A80" s="382" t="s">
        <v>389</v>
      </c>
      <c r="B80" s="138"/>
      <c r="C80" s="361"/>
      <c r="D80" s="161"/>
      <c r="E80" s="61"/>
      <c r="F80" s="61"/>
      <c r="G80" s="61"/>
      <c r="H80" s="61"/>
      <c r="I80" s="61"/>
      <c r="J80" s="61"/>
      <c r="K80" s="61"/>
      <c r="L80" s="61"/>
      <c r="M80" s="61"/>
      <c r="N80" s="61"/>
      <c r="O80" s="61"/>
      <c r="P80" s="61"/>
      <c r="Q80" s="61"/>
      <c r="R80" s="61"/>
      <c r="S80" s="61"/>
      <c r="T80" s="61"/>
      <c r="U80" s="61"/>
      <c r="V80" s="61"/>
      <c r="W80" s="61"/>
      <c r="X80" s="61"/>
      <c r="Y80" s="61"/>
      <c r="Z80" s="142"/>
      <c r="AA80" s="160"/>
    </row>
    <row r="81" spans="1:27" ht="13.5">
      <c r="A81" s="382" t="s">
        <v>390</v>
      </c>
      <c r="B81" s="138"/>
      <c r="C81" s="361"/>
      <c r="D81" s="161"/>
      <c r="E81" s="61"/>
      <c r="F81" s="61"/>
      <c r="G81" s="61"/>
      <c r="H81" s="61"/>
      <c r="I81" s="61"/>
      <c r="J81" s="61"/>
      <c r="K81" s="61"/>
      <c r="L81" s="61"/>
      <c r="M81" s="61"/>
      <c r="N81" s="61"/>
      <c r="O81" s="61"/>
      <c r="P81" s="61"/>
      <c r="Q81" s="61"/>
      <c r="R81" s="61"/>
      <c r="S81" s="61"/>
      <c r="T81" s="61"/>
      <c r="U81" s="61"/>
      <c r="V81" s="61"/>
      <c r="W81" s="61"/>
      <c r="X81" s="61"/>
      <c r="Y81" s="61"/>
      <c r="Z81" s="142"/>
      <c r="AA81" s="160"/>
    </row>
    <row r="82" spans="1:27" ht="13.5">
      <c r="A82" s="382" t="s">
        <v>391</v>
      </c>
      <c r="B82" s="138"/>
      <c r="C82" s="361"/>
      <c r="D82" s="161"/>
      <c r="E82" s="61"/>
      <c r="F82" s="61"/>
      <c r="G82" s="61"/>
      <c r="H82" s="61"/>
      <c r="I82" s="61"/>
      <c r="J82" s="61"/>
      <c r="K82" s="61"/>
      <c r="L82" s="61"/>
      <c r="M82" s="61"/>
      <c r="N82" s="61"/>
      <c r="O82" s="61"/>
      <c r="P82" s="61"/>
      <c r="Q82" s="61"/>
      <c r="R82" s="61"/>
      <c r="S82" s="61"/>
      <c r="T82" s="61"/>
      <c r="U82" s="61"/>
      <c r="V82" s="61"/>
      <c r="W82" s="61"/>
      <c r="X82" s="61"/>
      <c r="Y82" s="61"/>
      <c r="Z82" s="142"/>
      <c r="AA82" s="160"/>
    </row>
    <row r="83" spans="1:27" ht="13.5">
      <c r="A83" s="382" t="s">
        <v>392</v>
      </c>
      <c r="B83" s="138"/>
      <c r="C83" s="361"/>
      <c r="D83" s="161"/>
      <c r="E83" s="61"/>
      <c r="F83" s="61"/>
      <c r="G83" s="61"/>
      <c r="H83" s="61"/>
      <c r="I83" s="61"/>
      <c r="J83" s="61"/>
      <c r="K83" s="61"/>
      <c r="L83" s="61"/>
      <c r="M83" s="61"/>
      <c r="N83" s="61"/>
      <c r="O83" s="61"/>
      <c r="P83" s="61"/>
      <c r="Q83" s="61"/>
      <c r="R83" s="61"/>
      <c r="S83" s="61"/>
      <c r="T83" s="61"/>
      <c r="U83" s="61"/>
      <c r="V83" s="61"/>
      <c r="W83" s="61"/>
      <c r="X83" s="61"/>
      <c r="Y83" s="61"/>
      <c r="Z83" s="142"/>
      <c r="AA83" s="160"/>
    </row>
    <row r="84" spans="1:27" ht="13.5">
      <c r="A84" s="382" t="s">
        <v>140</v>
      </c>
      <c r="B84" s="138"/>
      <c r="C84" s="361"/>
      <c r="D84" s="161"/>
      <c r="E84" s="61"/>
      <c r="F84" s="61"/>
      <c r="G84" s="61"/>
      <c r="H84" s="61"/>
      <c r="I84" s="61"/>
      <c r="J84" s="61"/>
      <c r="K84" s="61"/>
      <c r="L84" s="61"/>
      <c r="M84" s="61"/>
      <c r="N84" s="61"/>
      <c r="O84" s="61"/>
      <c r="P84" s="61"/>
      <c r="Q84" s="61"/>
      <c r="R84" s="61"/>
      <c r="S84" s="61"/>
      <c r="T84" s="61"/>
      <c r="U84" s="61"/>
      <c r="V84" s="61"/>
      <c r="W84" s="61"/>
      <c r="X84" s="61"/>
      <c r="Y84" s="61"/>
      <c r="Z84" s="142"/>
      <c r="AA84" s="160"/>
    </row>
    <row r="85" spans="1:27" ht="13.5">
      <c r="A85" s="382" t="s">
        <v>393</v>
      </c>
      <c r="B85" s="138"/>
      <c r="C85" s="361"/>
      <c r="D85" s="161"/>
      <c r="E85" s="61"/>
      <c r="F85" s="61"/>
      <c r="G85" s="61"/>
      <c r="H85" s="61"/>
      <c r="I85" s="61"/>
      <c r="J85" s="61"/>
      <c r="K85" s="61"/>
      <c r="L85" s="61"/>
      <c r="M85" s="61"/>
      <c r="N85" s="61"/>
      <c r="O85" s="61"/>
      <c r="P85" s="61"/>
      <c r="Q85" s="61"/>
      <c r="R85" s="61"/>
      <c r="S85" s="61"/>
      <c r="T85" s="61"/>
      <c r="U85" s="61"/>
      <c r="V85" s="61"/>
      <c r="W85" s="61"/>
      <c r="X85" s="61"/>
      <c r="Y85" s="61"/>
      <c r="Z85" s="142"/>
      <c r="AA85" s="160"/>
    </row>
    <row r="86" spans="1:27" ht="13.5">
      <c r="A86" s="382" t="s">
        <v>394</v>
      </c>
      <c r="B86" s="138"/>
      <c r="C86" s="361"/>
      <c r="D86" s="161"/>
      <c r="E86" s="61"/>
      <c r="F86" s="61"/>
      <c r="G86" s="61"/>
      <c r="H86" s="61"/>
      <c r="I86" s="61"/>
      <c r="J86" s="61"/>
      <c r="K86" s="61"/>
      <c r="L86" s="61"/>
      <c r="M86" s="61"/>
      <c r="N86" s="61"/>
      <c r="O86" s="61"/>
      <c r="P86" s="61"/>
      <c r="Q86" s="61"/>
      <c r="R86" s="61"/>
      <c r="S86" s="61"/>
      <c r="T86" s="61"/>
      <c r="U86" s="61"/>
      <c r="V86" s="61"/>
      <c r="W86" s="61"/>
      <c r="X86" s="61"/>
      <c r="Y86" s="61"/>
      <c r="Z86" s="142"/>
      <c r="AA86" s="160"/>
    </row>
    <row r="87" spans="1:27" ht="13.5">
      <c r="A87" s="382" t="s">
        <v>395</v>
      </c>
      <c r="B87" s="138"/>
      <c r="C87" s="361"/>
      <c r="D87" s="161"/>
      <c r="E87" s="61"/>
      <c r="F87" s="61"/>
      <c r="G87" s="61"/>
      <c r="H87" s="61"/>
      <c r="I87" s="61"/>
      <c r="J87" s="61"/>
      <c r="K87" s="61"/>
      <c r="L87" s="61"/>
      <c r="M87" s="61"/>
      <c r="N87" s="61"/>
      <c r="O87" s="61"/>
      <c r="P87" s="61"/>
      <c r="Q87" s="61"/>
      <c r="R87" s="61"/>
      <c r="S87" s="61"/>
      <c r="T87" s="61"/>
      <c r="U87" s="61"/>
      <c r="V87" s="61"/>
      <c r="W87" s="61"/>
      <c r="X87" s="61"/>
      <c r="Y87" s="61"/>
      <c r="Z87" s="142"/>
      <c r="AA87" s="160"/>
    </row>
    <row r="88" spans="1:27" ht="13.5">
      <c r="A88" s="382" t="s">
        <v>396</v>
      </c>
      <c r="B88" s="138"/>
      <c r="C88" s="361"/>
      <c r="D88" s="161"/>
      <c r="E88" s="61"/>
      <c r="F88" s="61"/>
      <c r="G88" s="61"/>
      <c r="H88" s="61"/>
      <c r="I88" s="61"/>
      <c r="J88" s="61"/>
      <c r="K88" s="61"/>
      <c r="L88" s="61"/>
      <c r="M88" s="61"/>
      <c r="N88" s="61"/>
      <c r="O88" s="61"/>
      <c r="P88" s="61"/>
      <c r="Q88" s="61"/>
      <c r="R88" s="61"/>
      <c r="S88" s="61"/>
      <c r="T88" s="61"/>
      <c r="U88" s="61"/>
      <c r="V88" s="61"/>
      <c r="W88" s="61"/>
      <c r="X88" s="61"/>
      <c r="Y88" s="61"/>
      <c r="Z88" s="142"/>
      <c r="AA88" s="160"/>
    </row>
    <row r="89" spans="1:27" ht="13.5">
      <c r="A89" s="382" t="s">
        <v>397</v>
      </c>
      <c r="B89" s="138"/>
      <c r="C89" s="361"/>
      <c r="D89" s="161"/>
      <c r="E89" s="61"/>
      <c r="F89" s="61"/>
      <c r="G89" s="61"/>
      <c r="H89" s="61"/>
      <c r="I89" s="61"/>
      <c r="J89" s="61"/>
      <c r="K89" s="61"/>
      <c r="L89" s="61"/>
      <c r="M89" s="61"/>
      <c r="N89" s="61"/>
      <c r="O89" s="61"/>
      <c r="P89" s="61"/>
      <c r="Q89" s="61"/>
      <c r="R89" s="61"/>
      <c r="S89" s="61"/>
      <c r="T89" s="61"/>
      <c r="U89" s="61"/>
      <c r="V89" s="61"/>
      <c r="W89" s="61"/>
      <c r="X89" s="61"/>
      <c r="Y89" s="61"/>
      <c r="Z89" s="142"/>
      <c r="AA89" s="160"/>
    </row>
    <row r="90" spans="1:27" ht="13.5">
      <c r="A90" s="382" t="s">
        <v>398</v>
      </c>
      <c r="B90" s="138"/>
      <c r="C90" s="361"/>
      <c r="D90" s="161"/>
      <c r="E90" s="61"/>
      <c r="F90" s="61"/>
      <c r="G90" s="61"/>
      <c r="H90" s="61"/>
      <c r="I90" s="61"/>
      <c r="J90" s="61"/>
      <c r="K90" s="61"/>
      <c r="L90" s="61"/>
      <c r="M90" s="61"/>
      <c r="N90" s="61"/>
      <c r="O90" s="61"/>
      <c r="P90" s="61"/>
      <c r="Q90" s="61"/>
      <c r="R90" s="61"/>
      <c r="S90" s="61"/>
      <c r="T90" s="61"/>
      <c r="U90" s="61"/>
      <c r="V90" s="61"/>
      <c r="W90" s="61"/>
      <c r="X90" s="61"/>
      <c r="Y90" s="61"/>
      <c r="Z90" s="142"/>
      <c r="AA90" s="160"/>
    </row>
    <row r="91" spans="1:27" ht="13.5">
      <c r="A91" s="382" t="s">
        <v>399</v>
      </c>
      <c r="B91" s="138"/>
      <c r="C91" s="361"/>
      <c r="D91" s="161"/>
      <c r="E91" s="61"/>
      <c r="F91" s="61"/>
      <c r="G91" s="61"/>
      <c r="H91" s="61"/>
      <c r="I91" s="61"/>
      <c r="J91" s="61"/>
      <c r="K91" s="61"/>
      <c r="L91" s="61"/>
      <c r="M91" s="61"/>
      <c r="N91" s="61"/>
      <c r="O91" s="61"/>
      <c r="P91" s="61"/>
      <c r="Q91" s="61"/>
      <c r="R91" s="61"/>
      <c r="S91" s="61"/>
      <c r="T91" s="61"/>
      <c r="U91" s="61"/>
      <c r="V91" s="61"/>
      <c r="W91" s="61"/>
      <c r="X91" s="61"/>
      <c r="Y91" s="61"/>
      <c r="Z91" s="142"/>
      <c r="AA91" s="160"/>
    </row>
    <row r="92" spans="1:27" ht="13.5">
      <c r="A92" s="382" t="s">
        <v>201</v>
      </c>
      <c r="B92" s="138"/>
      <c r="C92" s="361"/>
      <c r="D92" s="161"/>
      <c r="E92" s="61"/>
      <c r="F92" s="61"/>
      <c r="G92" s="61"/>
      <c r="H92" s="61"/>
      <c r="I92" s="61"/>
      <c r="J92" s="61"/>
      <c r="K92" s="61"/>
      <c r="L92" s="61"/>
      <c r="M92" s="61"/>
      <c r="N92" s="61"/>
      <c r="O92" s="61"/>
      <c r="P92" s="61"/>
      <c r="Q92" s="61"/>
      <c r="R92" s="61"/>
      <c r="S92" s="61"/>
      <c r="T92" s="61"/>
      <c r="U92" s="61"/>
      <c r="V92" s="61"/>
      <c r="W92" s="61"/>
      <c r="X92" s="61"/>
      <c r="Y92" s="61"/>
      <c r="Z92" s="142"/>
      <c r="AA92" s="160"/>
    </row>
    <row r="93" spans="1:27" ht="13.5">
      <c r="A93" s="382" t="s">
        <v>400</v>
      </c>
      <c r="B93" s="138"/>
      <c r="C93" s="361"/>
      <c r="D93" s="161"/>
      <c r="E93" s="61"/>
      <c r="F93" s="61"/>
      <c r="G93" s="61"/>
      <c r="H93" s="61"/>
      <c r="I93" s="61"/>
      <c r="J93" s="61"/>
      <c r="K93" s="61"/>
      <c r="L93" s="61"/>
      <c r="M93" s="61"/>
      <c r="N93" s="61"/>
      <c r="O93" s="61"/>
      <c r="P93" s="61"/>
      <c r="Q93" s="61"/>
      <c r="R93" s="61"/>
      <c r="S93" s="61"/>
      <c r="T93" s="61"/>
      <c r="U93" s="61"/>
      <c r="V93" s="61"/>
      <c r="W93" s="61"/>
      <c r="X93" s="61"/>
      <c r="Y93" s="61"/>
      <c r="Z93" s="142"/>
      <c r="AA93" s="160"/>
    </row>
    <row r="94" spans="1:27" ht="13.5">
      <c r="A94" s="382" t="s">
        <v>197</v>
      </c>
      <c r="B94" s="138"/>
      <c r="C94" s="361"/>
      <c r="D94" s="161"/>
      <c r="E94" s="61"/>
      <c r="F94" s="61"/>
      <c r="G94" s="61"/>
      <c r="H94" s="61"/>
      <c r="I94" s="61"/>
      <c r="J94" s="61"/>
      <c r="K94" s="61"/>
      <c r="L94" s="61"/>
      <c r="M94" s="61"/>
      <c r="N94" s="61"/>
      <c r="O94" s="61"/>
      <c r="P94" s="61"/>
      <c r="Q94" s="61"/>
      <c r="R94" s="61"/>
      <c r="S94" s="61"/>
      <c r="T94" s="61"/>
      <c r="U94" s="61"/>
      <c r="V94" s="61"/>
      <c r="W94" s="61"/>
      <c r="X94" s="61"/>
      <c r="Y94" s="61"/>
      <c r="Z94" s="142"/>
      <c r="AA94" s="160"/>
    </row>
    <row r="95" spans="1:27" ht="13.5">
      <c r="A95" s="382" t="s">
        <v>401</v>
      </c>
      <c r="B95" s="138"/>
      <c r="C95" s="361"/>
      <c r="D95" s="161"/>
      <c r="E95" s="61"/>
      <c r="F95" s="61"/>
      <c r="G95" s="61"/>
      <c r="H95" s="61"/>
      <c r="I95" s="61"/>
      <c r="J95" s="61"/>
      <c r="K95" s="61"/>
      <c r="L95" s="61"/>
      <c r="M95" s="61"/>
      <c r="N95" s="61"/>
      <c r="O95" s="61"/>
      <c r="P95" s="61"/>
      <c r="Q95" s="61"/>
      <c r="R95" s="61"/>
      <c r="S95" s="61"/>
      <c r="T95" s="61"/>
      <c r="U95" s="61"/>
      <c r="V95" s="61"/>
      <c r="W95" s="61"/>
      <c r="X95" s="61"/>
      <c r="Y95" s="61"/>
      <c r="Z95" s="142"/>
      <c r="AA95" s="160"/>
    </row>
    <row r="96" spans="1:27" ht="13.5">
      <c r="A96" s="382" t="s">
        <v>402</v>
      </c>
      <c r="B96" s="138"/>
      <c r="C96" s="361"/>
      <c r="D96" s="161"/>
      <c r="E96" s="61"/>
      <c r="F96" s="61"/>
      <c r="G96" s="61"/>
      <c r="H96" s="61"/>
      <c r="I96" s="61"/>
      <c r="J96" s="61"/>
      <c r="K96" s="61"/>
      <c r="L96" s="61"/>
      <c r="M96" s="61"/>
      <c r="N96" s="61"/>
      <c r="O96" s="61"/>
      <c r="P96" s="61"/>
      <c r="Q96" s="61"/>
      <c r="R96" s="61"/>
      <c r="S96" s="61"/>
      <c r="T96" s="61"/>
      <c r="U96" s="61"/>
      <c r="V96" s="61"/>
      <c r="W96" s="61"/>
      <c r="X96" s="61"/>
      <c r="Y96" s="61"/>
      <c r="Z96" s="142"/>
      <c r="AA96" s="160"/>
    </row>
    <row r="97" spans="1:27" ht="13.5">
      <c r="A97" s="382" t="s">
        <v>343</v>
      </c>
      <c r="B97" s="138"/>
      <c r="C97" s="361"/>
      <c r="D97" s="161"/>
      <c r="E97" s="61"/>
      <c r="F97" s="61"/>
      <c r="G97" s="61"/>
      <c r="H97" s="61"/>
      <c r="I97" s="61"/>
      <c r="J97" s="61"/>
      <c r="K97" s="61"/>
      <c r="L97" s="61"/>
      <c r="M97" s="61"/>
      <c r="N97" s="61"/>
      <c r="O97" s="61"/>
      <c r="P97" s="61"/>
      <c r="Q97" s="61"/>
      <c r="R97" s="61"/>
      <c r="S97" s="61"/>
      <c r="T97" s="61"/>
      <c r="U97" s="61"/>
      <c r="V97" s="61"/>
      <c r="W97" s="61"/>
      <c r="X97" s="61"/>
      <c r="Y97" s="61"/>
      <c r="Z97" s="142"/>
      <c r="AA97" s="160"/>
    </row>
    <row r="98" spans="1:27" ht="13.5">
      <c r="A98" s="227" t="s">
        <v>313</v>
      </c>
      <c r="B98" s="138"/>
      <c r="C98" s="361">
        <f aca="true" t="shared" si="12" ref="C98:Y98">SUM(C99:C101)</f>
        <v>0</v>
      </c>
      <c r="D98" s="161">
        <f t="shared" si="12"/>
        <v>0</v>
      </c>
      <c r="E98" s="61">
        <f t="shared" si="12"/>
        <v>0</v>
      </c>
      <c r="F98" s="61">
        <f t="shared" si="12"/>
        <v>0</v>
      </c>
      <c r="G98" s="61">
        <f t="shared" si="12"/>
        <v>0</v>
      </c>
      <c r="H98" s="61">
        <f t="shared" si="12"/>
        <v>0</v>
      </c>
      <c r="I98" s="61">
        <f t="shared" si="12"/>
        <v>0</v>
      </c>
      <c r="J98" s="61">
        <f t="shared" si="12"/>
        <v>0</v>
      </c>
      <c r="K98" s="61">
        <f t="shared" si="12"/>
        <v>0</v>
      </c>
      <c r="L98" s="61">
        <f t="shared" si="12"/>
        <v>0</v>
      </c>
      <c r="M98" s="61">
        <f t="shared" si="12"/>
        <v>0</v>
      </c>
      <c r="N98" s="61">
        <f t="shared" si="12"/>
        <v>0</v>
      </c>
      <c r="O98" s="61">
        <f t="shared" si="12"/>
        <v>0</v>
      </c>
      <c r="P98" s="61">
        <f t="shared" si="12"/>
        <v>0</v>
      </c>
      <c r="Q98" s="61">
        <f t="shared" si="12"/>
        <v>0</v>
      </c>
      <c r="R98" s="61">
        <f t="shared" si="12"/>
        <v>0</v>
      </c>
      <c r="S98" s="61">
        <f t="shared" si="12"/>
        <v>0</v>
      </c>
      <c r="T98" s="61">
        <f t="shared" si="12"/>
        <v>0</v>
      </c>
      <c r="U98" s="61">
        <f t="shared" si="12"/>
        <v>0</v>
      </c>
      <c r="V98" s="61">
        <f t="shared" si="12"/>
        <v>0</v>
      </c>
      <c r="W98" s="61">
        <f t="shared" si="12"/>
        <v>0</v>
      </c>
      <c r="X98" s="61">
        <f t="shared" si="12"/>
        <v>0</v>
      </c>
      <c r="Y98" s="61">
        <f t="shared" si="12"/>
        <v>0</v>
      </c>
      <c r="Z98" s="142">
        <f>+IF(X98&lt;&gt;0,+(Y98/X98)*100,0)</f>
        <v>0</v>
      </c>
      <c r="AA98" s="160">
        <f>SUM(AA99:AA101)</f>
        <v>0</v>
      </c>
    </row>
    <row r="99" spans="1:27" ht="13.5">
      <c r="A99" s="382" t="s">
        <v>403</v>
      </c>
      <c r="B99" s="138"/>
      <c r="C99" s="361"/>
      <c r="D99" s="161"/>
      <c r="E99" s="61"/>
      <c r="F99" s="61"/>
      <c r="G99" s="61"/>
      <c r="H99" s="61"/>
      <c r="I99" s="61"/>
      <c r="J99" s="61"/>
      <c r="K99" s="61"/>
      <c r="L99" s="61"/>
      <c r="M99" s="61"/>
      <c r="N99" s="61"/>
      <c r="O99" s="61"/>
      <c r="P99" s="61"/>
      <c r="Q99" s="61"/>
      <c r="R99" s="61"/>
      <c r="S99" s="61"/>
      <c r="T99" s="61"/>
      <c r="U99" s="61"/>
      <c r="V99" s="61"/>
      <c r="W99" s="61"/>
      <c r="X99" s="61"/>
      <c r="Y99" s="61"/>
      <c r="Z99" s="142"/>
      <c r="AA99" s="160"/>
    </row>
    <row r="100" spans="1:27" ht="13.5">
      <c r="A100" s="382" t="s">
        <v>404</v>
      </c>
      <c r="B100" s="138"/>
      <c r="C100" s="361"/>
      <c r="D100" s="161"/>
      <c r="E100" s="61"/>
      <c r="F100" s="61"/>
      <c r="G100" s="61"/>
      <c r="H100" s="61"/>
      <c r="I100" s="61"/>
      <c r="J100" s="61"/>
      <c r="K100" s="61"/>
      <c r="L100" s="61"/>
      <c r="M100" s="61"/>
      <c r="N100" s="61"/>
      <c r="O100" s="61"/>
      <c r="P100" s="61"/>
      <c r="Q100" s="61"/>
      <c r="R100" s="61"/>
      <c r="S100" s="61"/>
      <c r="T100" s="61"/>
      <c r="U100" s="61"/>
      <c r="V100" s="61"/>
      <c r="W100" s="61"/>
      <c r="X100" s="61"/>
      <c r="Y100" s="61"/>
      <c r="Z100" s="142"/>
      <c r="AA100" s="160"/>
    </row>
    <row r="101" spans="1:27" ht="13.5">
      <c r="A101" s="382" t="s">
        <v>343</v>
      </c>
      <c r="B101" s="138"/>
      <c r="C101" s="361"/>
      <c r="D101" s="161"/>
      <c r="E101" s="61"/>
      <c r="F101" s="61"/>
      <c r="G101" s="61"/>
      <c r="H101" s="61"/>
      <c r="I101" s="61"/>
      <c r="J101" s="61"/>
      <c r="K101" s="61"/>
      <c r="L101" s="61"/>
      <c r="M101" s="61"/>
      <c r="N101" s="61"/>
      <c r="O101" s="61"/>
      <c r="P101" s="61"/>
      <c r="Q101" s="61"/>
      <c r="R101" s="61"/>
      <c r="S101" s="61"/>
      <c r="T101" s="61"/>
      <c r="U101" s="61"/>
      <c r="V101" s="61"/>
      <c r="W101" s="61"/>
      <c r="X101" s="61"/>
      <c r="Y101" s="61"/>
      <c r="Z101" s="142"/>
      <c r="AA101" s="160"/>
    </row>
    <row r="102" spans="1:27" ht="4.5" customHeight="1">
      <c r="A102" s="147"/>
      <c r="B102" s="138"/>
      <c r="C102" s="383"/>
      <c r="D102" s="318"/>
      <c r="E102" s="61"/>
      <c r="F102" s="60"/>
      <c r="G102" s="361"/>
      <c r="H102" s="61"/>
      <c r="I102" s="61"/>
      <c r="J102" s="60"/>
      <c r="K102" s="361"/>
      <c r="L102" s="61"/>
      <c r="M102" s="61"/>
      <c r="N102" s="60"/>
      <c r="O102" s="361"/>
      <c r="P102" s="61"/>
      <c r="Q102" s="61"/>
      <c r="R102" s="60"/>
      <c r="S102" s="361"/>
      <c r="T102" s="61"/>
      <c r="U102" s="61"/>
      <c r="V102" s="61"/>
      <c r="W102" s="60"/>
      <c r="X102" s="361"/>
      <c r="Y102" s="61"/>
      <c r="Z102" s="142"/>
      <c r="AA102" s="63"/>
    </row>
    <row r="103" spans="1:27" ht="13.5">
      <c r="A103" s="148" t="s">
        <v>315</v>
      </c>
      <c r="B103" s="138"/>
      <c r="C103" s="384">
        <f aca="true" t="shared" si="13" ref="C103:Y103">SUM(C104:C108)</f>
        <v>0</v>
      </c>
      <c r="D103" s="385">
        <f t="shared" si="13"/>
        <v>0</v>
      </c>
      <c r="E103" s="386">
        <f t="shared" si="13"/>
        <v>0</v>
      </c>
      <c r="F103" s="387">
        <f t="shared" si="13"/>
        <v>0</v>
      </c>
      <c r="G103" s="388">
        <f t="shared" si="13"/>
        <v>0</v>
      </c>
      <c r="H103" s="386">
        <f t="shared" si="13"/>
        <v>0</v>
      </c>
      <c r="I103" s="386">
        <f t="shared" si="13"/>
        <v>0</v>
      </c>
      <c r="J103" s="387">
        <f t="shared" si="13"/>
        <v>0</v>
      </c>
      <c r="K103" s="388">
        <f t="shared" si="13"/>
        <v>0</v>
      </c>
      <c r="L103" s="386">
        <f t="shared" si="13"/>
        <v>0</v>
      </c>
      <c r="M103" s="386">
        <f t="shared" si="13"/>
        <v>0</v>
      </c>
      <c r="N103" s="387">
        <f t="shared" si="13"/>
        <v>0</v>
      </c>
      <c r="O103" s="388">
        <f t="shared" si="13"/>
        <v>0</v>
      </c>
      <c r="P103" s="386">
        <f t="shared" si="13"/>
        <v>0</v>
      </c>
      <c r="Q103" s="386">
        <f t="shared" si="13"/>
        <v>0</v>
      </c>
      <c r="R103" s="387">
        <f t="shared" si="13"/>
        <v>0</v>
      </c>
      <c r="S103" s="388">
        <f t="shared" si="13"/>
        <v>0</v>
      </c>
      <c r="T103" s="386">
        <f t="shared" si="13"/>
        <v>0</v>
      </c>
      <c r="U103" s="386">
        <f t="shared" si="13"/>
        <v>0</v>
      </c>
      <c r="V103" s="386">
        <f t="shared" si="13"/>
        <v>0</v>
      </c>
      <c r="W103" s="387">
        <f t="shared" si="13"/>
        <v>0</v>
      </c>
      <c r="X103" s="388">
        <f t="shared" si="13"/>
        <v>0</v>
      </c>
      <c r="Y103" s="386">
        <f t="shared" si="13"/>
        <v>0</v>
      </c>
      <c r="Z103" s="389">
        <f>+IF(X103&lt;&gt;0,+(Y103/X103)*100,0)</f>
        <v>0</v>
      </c>
      <c r="AA103" s="390">
        <f>SUM(AA104:AA108)</f>
        <v>0</v>
      </c>
    </row>
    <row r="104" spans="1:27" ht="13.5">
      <c r="A104" s="227" t="s">
        <v>405</v>
      </c>
      <c r="B104" s="138"/>
      <c r="C104" s="361"/>
      <c r="D104" s="161"/>
      <c r="E104" s="61"/>
      <c r="F104" s="61"/>
      <c r="G104" s="61"/>
      <c r="H104" s="61"/>
      <c r="I104" s="61"/>
      <c r="J104" s="61"/>
      <c r="K104" s="61"/>
      <c r="L104" s="61"/>
      <c r="M104" s="61"/>
      <c r="N104" s="61"/>
      <c r="O104" s="61"/>
      <c r="P104" s="61"/>
      <c r="Q104" s="61"/>
      <c r="R104" s="61"/>
      <c r="S104" s="61"/>
      <c r="T104" s="61"/>
      <c r="U104" s="61"/>
      <c r="V104" s="61"/>
      <c r="W104" s="61"/>
      <c r="X104" s="61"/>
      <c r="Y104" s="61"/>
      <c r="Z104" s="142"/>
      <c r="AA104" s="160"/>
    </row>
    <row r="105" spans="1:27" ht="13.5">
      <c r="A105" s="229" t="s">
        <v>406</v>
      </c>
      <c r="B105" s="138"/>
      <c r="C105" s="361"/>
      <c r="D105" s="161"/>
      <c r="E105" s="61"/>
      <c r="F105" s="61"/>
      <c r="G105" s="61"/>
      <c r="H105" s="61"/>
      <c r="I105" s="61"/>
      <c r="J105" s="61"/>
      <c r="K105" s="61"/>
      <c r="L105" s="61"/>
      <c r="M105" s="61"/>
      <c r="N105" s="61"/>
      <c r="O105" s="61"/>
      <c r="P105" s="61"/>
      <c r="Q105" s="61"/>
      <c r="R105" s="61"/>
      <c r="S105" s="61"/>
      <c r="T105" s="61"/>
      <c r="U105" s="61"/>
      <c r="V105" s="61"/>
      <c r="W105" s="61"/>
      <c r="X105" s="61"/>
      <c r="Y105" s="61"/>
      <c r="Z105" s="142"/>
      <c r="AA105" s="160"/>
    </row>
    <row r="106" spans="1:27" ht="13.5">
      <c r="A106" s="227" t="s">
        <v>407</v>
      </c>
      <c r="B106" s="138"/>
      <c r="C106" s="361"/>
      <c r="D106" s="161"/>
      <c r="E106" s="61"/>
      <c r="F106" s="61"/>
      <c r="G106" s="61"/>
      <c r="H106" s="61"/>
      <c r="I106" s="61"/>
      <c r="J106" s="61"/>
      <c r="K106" s="61"/>
      <c r="L106" s="61"/>
      <c r="M106" s="61"/>
      <c r="N106" s="61"/>
      <c r="O106" s="61"/>
      <c r="P106" s="61"/>
      <c r="Q106" s="61"/>
      <c r="R106" s="61"/>
      <c r="S106" s="61"/>
      <c r="T106" s="61"/>
      <c r="U106" s="61"/>
      <c r="V106" s="61"/>
      <c r="W106" s="61"/>
      <c r="X106" s="61"/>
      <c r="Y106" s="61"/>
      <c r="Z106" s="142"/>
      <c r="AA106" s="160"/>
    </row>
    <row r="107" spans="1:27" ht="13.5">
      <c r="A107" s="227" t="s">
        <v>408</v>
      </c>
      <c r="B107" s="138"/>
      <c r="C107" s="361"/>
      <c r="D107" s="161"/>
      <c r="E107" s="61"/>
      <c r="F107" s="61"/>
      <c r="G107" s="61"/>
      <c r="H107" s="61"/>
      <c r="I107" s="61"/>
      <c r="J107" s="61"/>
      <c r="K107" s="61"/>
      <c r="L107" s="61"/>
      <c r="M107" s="61"/>
      <c r="N107" s="61"/>
      <c r="O107" s="61"/>
      <c r="P107" s="61"/>
      <c r="Q107" s="61"/>
      <c r="R107" s="61"/>
      <c r="S107" s="61"/>
      <c r="T107" s="61"/>
      <c r="U107" s="61"/>
      <c r="V107" s="61"/>
      <c r="W107" s="61"/>
      <c r="X107" s="61"/>
      <c r="Y107" s="61"/>
      <c r="Z107" s="142"/>
      <c r="AA107" s="160"/>
    </row>
    <row r="108" spans="1:27" ht="13.5">
      <c r="A108" s="229" t="s">
        <v>409</v>
      </c>
      <c r="B108" s="138"/>
      <c r="C108" s="361"/>
      <c r="D108" s="161"/>
      <c r="E108" s="61"/>
      <c r="F108" s="61"/>
      <c r="G108" s="61"/>
      <c r="H108" s="61"/>
      <c r="I108" s="61"/>
      <c r="J108" s="61"/>
      <c r="K108" s="61"/>
      <c r="L108" s="61"/>
      <c r="M108" s="61"/>
      <c r="N108" s="61"/>
      <c r="O108" s="61"/>
      <c r="P108" s="61"/>
      <c r="Q108" s="61"/>
      <c r="R108" s="61"/>
      <c r="S108" s="61"/>
      <c r="T108" s="61"/>
      <c r="U108" s="61"/>
      <c r="V108" s="61"/>
      <c r="W108" s="61"/>
      <c r="X108" s="61"/>
      <c r="Y108" s="61"/>
      <c r="Z108" s="142"/>
      <c r="AA108" s="160"/>
    </row>
    <row r="109" spans="1:27" ht="4.5" customHeight="1">
      <c r="A109" s="391"/>
      <c r="B109" s="138"/>
      <c r="C109" s="383"/>
      <c r="D109" s="318"/>
      <c r="E109" s="61"/>
      <c r="F109" s="60"/>
      <c r="G109" s="361"/>
      <c r="H109" s="61"/>
      <c r="I109" s="61"/>
      <c r="J109" s="60"/>
      <c r="K109" s="361"/>
      <c r="L109" s="61"/>
      <c r="M109" s="61"/>
      <c r="N109" s="60"/>
      <c r="O109" s="361"/>
      <c r="P109" s="61"/>
      <c r="Q109" s="61"/>
      <c r="R109" s="60"/>
      <c r="S109" s="361"/>
      <c r="T109" s="61"/>
      <c r="U109" s="61"/>
      <c r="V109" s="61"/>
      <c r="W109" s="60"/>
      <c r="X109" s="361"/>
      <c r="Y109" s="61"/>
      <c r="Z109" s="142"/>
      <c r="AA109" s="63"/>
    </row>
    <row r="110" spans="1:27" ht="13.5">
      <c r="A110" s="392" t="s">
        <v>318</v>
      </c>
      <c r="B110" s="138"/>
      <c r="C110" s="379">
        <f aca="true" t="shared" si="14" ref="C110:Y110">+C111+C114</f>
        <v>0</v>
      </c>
      <c r="D110" s="380">
        <f t="shared" si="14"/>
        <v>0</v>
      </c>
      <c r="E110" s="102">
        <f t="shared" si="14"/>
        <v>0</v>
      </c>
      <c r="F110" s="101">
        <f t="shared" si="14"/>
        <v>0</v>
      </c>
      <c r="G110" s="381">
        <f t="shared" si="14"/>
        <v>0</v>
      </c>
      <c r="H110" s="102">
        <f t="shared" si="14"/>
        <v>0</v>
      </c>
      <c r="I110" s="102">
        <f t="shared" si="14"/>
        <v>0</v>
      </c>
      <c r="J110" s="101">
        <f t="shared" si="14"/>
        <v>0</v>
      </c>
      <c r="K110" s="381">
        <f t="shared" si="14"/>
        <v>0</v>
      </c>
      <c r="L110" s="102">
        <f t="shared" si="14"/>
        <v>0</v>
      </c>
      <c r="M110" s="102">
        <f t="shared" si="14"/>
        <v>0</v>
      </c>
      <c r="N110" s="101">
        <f t="shared" si="14"/>
        <v>0</v>
      </c>
      <c r="O110" s="381">
        <f t="shared" si="14"/>
        <v>0</v>
      </c>
      <c r="P110" s="102">
        <f t="shared" si="14"/>
        <v>0</v>
      </c>
      <c r="Q110" s="102">
        <f t="shared" si="14"/>
        <v>0</v>
      </c>
      <c r="R110" s="101">
        <f t="shared" si="14"/>
        <v>0</v>
      </c>
      <c r="S110" s="381">
        <f t="shared" si="14"/>
        <v>0</v>
      </c>
      <c r="T110" s="102">
        <f t="shared" si="14"/>
        <v>0</v>
      </c>
      <c r="U110" s="102">
        <f t="shared" si="14"/>
        <v>0</v>
      </c>
      <c r="V110" s="102">
        <f t="shared" si="14"/>
        <v>0</v>
      </c>
      <c r="W110" s="101">
        <f t="shared" si="14"/>
        <v>0</v>
      </c>
      <c r="X110" s="381">
        <f t="shared" si="14"/>
        <v>0</v>
      </c>
      <c r="Y110" s="102">
        <f t="shared" si="14"/>
        <v>0</v>
      </c>
      <c r="Z110" s="139">
        <f>+IF(X110&lt;&gt;0,+(Y110/X110)*100,0)</f>
        <v>0</v>
      </c>
      <c r="AA110" s="104">
        <f>+AA111+AA114</f>
        <v>0</v>
      </c>
    </row>
    <row r="111" spans="1:27" ht="13.5">
      <c r="A111" s="227" t="s">
        <v>316</v>
      </c>
      <c r="B111" s="138"/>
      <c r="C111" s="359">
        <f aca="true" t="shared" si="15" ref="C111:Y111">SUM(C112:C113)</f>
        <v>0</v>
      </c>
      <c r="D111" s="360">
        <f t="shared" si="15"/>
        <v>0</v>
      </c>
      <c r="E111" s="321">
        <f t="shared" si="15"/>
        <v>0</v>
      </c>
      <c r="F111" s="321">
        <f t="shared" si="15"/>
        <v>0</v>
      </c>
      <c r="G111" s="321">
        <f t="shared" si="15"/>
        <v>0</v>
      </c>
      <c r="H111" s="321">
        <f t="shared" si="15"/>
        <v>0</v>
      </c>
      <c r="I111" s="321">
        <f t="shared" si="15"/>
        <v>0</v>
      </c>
      <c r="J111" s="321">
        <f t="shared" si="15"/>
        <v>0</v>
      </c>
      <c r="K111" s="321">
        <f t="shared" si="15"/>
        <v>0</v>
      </c>
      <c r="L111" s="321">
        <f t="shared" si="15"/>
        <v>0</v>
      </c>
      <c r="M111" s="321">
        <f t="shared" si="15"/>
        <v>0</v>
      </c>
      <c r="N111" s="321">
        <f t="shared" si="15"/>
        <v>0</v>
      </c>
      <c r="O111" s="321">
        <f t="shared" si="15"/>
        <v>0</v>
      </c>
      <c r="P111" s="321">
        <f t="shared" si="15"/>
        <v>0</v>
      </c>
      <c r="Q111" s="321">
        <f t="shared" si="15"/>
        <v>0</v>
      </c>
      <c r="R111" s="321">
        <f t="shared" si="15"/>
        <v>0</v>
      </c>
      <c r="S111" s="321">
        <f t="shared" si="15"/>
        <v>0</v>
      </c>
      <c r="T111" s="321">
        <f t="shared" si="15"/>
        <v>0</v>
      </c>
      <c r="U111" s="321">
        <f t="shared" si="15"/>
        <v>0</v>
      </c>
      <c r="V111" s="321">
        <f t="shared" si="15"/>
        <v>0</v>
      </c>
      <c r="W111" s="321">
        <f t="shared" si="15"/>
        <v>0</v>
      </c>
      <c r="X111" s="321">
        <f t="shared" si="15"/>
        <v>0</v>
      </c>
      <c r="Y111" s="321">
        <f t="shared" si="15"/>
        <v>0</v>
      </c>
      <c r="Z111" s="356">
        <f>+IF(X111&lt;&gt;0,+(Y111/X111)*100,0)</f>
        <v>0</v>
      </c>
      <c r="AA111" s="362">
        <f>SUM(AA112:AA113)</f>
        <v>0</v>
      </c>
    </row>
    <row r="112" spans="1:27" ht="13.5">
      <c r="A112" s="382" t="s">
        <v>410</v>
      </c>
      <c r="B112" s="138"/>
      <c r="C112" s="361"/>
      <c r="D112" s="161"/>
      <c r="E112" s="61"/>
      <c r="F112" s="61"/>
      <c r="G112" s="61"/>
      <c r="H112" s="61"/>
      <c r="I112" s="61"/>
      <c r="J112" s="61"/>
      <c r="K112" s="61"/>
      <c r="L112" s="61"/>
      <c r="M112" s="61"/>
      <c r="N112" s="61"/>
      <c r="O112" s="61"/>
      <c r="P112" s="61"/>
      <c r="Q112" s="61"/>
      <c r="R112" s="61"/>
      <c r="S112" s="61"/>
      <c r="T112" s="61"/>
      <c r="U112" s="61"/>
      <c r="V112" s="61"/>
      <c r="W112" s="61"/>
      <c r="X112" s="61"/>
      <c r="Y112" s="61"/>
      <c r="Z112" s="142"/>
      <c r="AA112" s="160"/>
    </row>
    <row r="113" spans="1:27" ht="13.5">
      <c r="A113" s="382" t="s">
        <v>411</v>
      </c>
      <c r="B113" s="138"/>
      <c r="C113" s="361"/>
      <c r="D113" s="161"/>
      <c r="E113" s="61"/>
      <c r="F113" s="61"/>
      <c r="G113" s="61"/>
      <c r="H113" s="61"/>
      <c r="I113" s="61"/>
      <c r="J113" s="61"/>
      <c r="K113" s="61"/>
      <c r="L113" s="61"/>
      <c r="M113" s="61"/>
      <c r="N113" s="61"/>
      <c r="O113" s="61"/>
      <c r="P113" s="61"/>
      <c r="Q113" s="61"/>
      <c r="R113" s="61"/>
      <c r="S113" s="61"/>
      <c r="T113" s="61"/>
      <c r="U113" s="61"/>
      <c r="V113" s="61"/>
      <c r="W113" s="61"/>
      <c r="X113" s="61"/>
      <c r="Y113" s="61"/>
      <c r="Z113" s="142"/>
      <c r="AA113" s="160"/>
    </row>
    <row r="114" spans="1:27" ht="13.5">
      <c r="A114" s="227" t="s">
        <v>317</v>
      </c>
      <c r="B114" s="138"/>
      <c r="C114" s="361">
        <f aca="true" t="shared" si="16" ref="C114:Y114">SUM(C115:C116)</f>
        <v>0</v>
      </c>
      <c r="D114" s="161">
        <f t="shared" si="16"/>
        <v>0</v>
      </c>
      <c r="E114" s="61">
        <f t="shared" si="16"/>
        <v>0</v>
      </c>
      <c r="F114" s="61">
        <f t="shared" si="16"/>
        <v>0</v>
      </c>
      <c r="G114" s="61">
        <f t="shared" si="16"/>
        <v>0</v>
      </c>
      <c r="H114" s="61">
        <f t="shared" si="16"/>
        <v>0</v>
      </c>
      <c r="I114" s="61">
        <f t="shared" si="16"/>
        <v>0</v>
      </c>
      <c r="J114" s="61">
        <f t="shared" si="16"/>
        <v>0</v>
      </c>
      <c r="K114" s="61">
        <f t="shared" si="16"/>
        <v>0</v>
      </c>
      <c r="L114" s="61">
        <f t="shared" si="16"/>
        <v>0</v>
      </c>
      <c r="M114" s="61">
        <f t="shared" si="16"/>
        <v>0</v>
      </c>
      <c r="N114" s="61">
        <f t="shared" si="16"/>
        <v>0</v>
      </c>
      <c r="O114" s="61">
        <f t="shared" si="16"/>
        <v>0</v>
      </c>
      <c r="P114" s="61">
        <f t="shared" si="16"/>
        <v>0</v>
      </c>
      <c r="Q114" s="61">
        <f t="shared" si="16"/>
        <v>0</v>
      </c>
      <c r="R114" s="61">
        <f t="shared" si="16"/>
        <v>0</v>
      </c>
      <c r="S114" s="61">
        <f t="shared" si="16"/>
        <v>0</v>
      </c>
      <c r="T114" s="61">
        <f t="shared" si="16"/>
        <v>0</v>
      </c>
      <c r="U114" s="61">
        <f t="shared" si="16"/>
        <v>0</v>
      </c>
      <c r="V114" s="61">
        <f t="shared" si="16"/>
        <v>0</v>
      </c>
      <c r="W114" s="61">
        <f t="shared" si="16"/>
        <v>0</v>
      </c>
      <c r="X114" s="61">
        <f t="shared" si="16"/>
        <v>0</v>
      </c>
      <c r="Y114" s="61">
        <f t="shared" si="16"/>
        <v>0</v>
      </c>
      <c r="Z114" s="142">
        <f>+IF(X114&lt;&gt;0,+(Y114/X114)*100,0)</f>
        <v>0</v>
      </c>
      <c r="AA114" s="160">
        <f>SUM(AA115:AA116)</f>
        <v>0</v>
      </c>
    </row>
    <row r="115" spans="1:27" ht="13.5">
      <c r="A115" s="382" t="s">
        <v>410</v>
      </c>
      <c r="B115" s="138"/>
      <c r="C115" s="361"/>
      <c r="D115" s="161"/>
      <c r="E115" s="61"/>
      <c r="F115" s="61"/>
      <c r="G115" s="61"/>
      <c r="H115" s="61"/>
      <c r="I115" s="61"/>
      <c r="J115" s="61"/>
      <c r="K115" s="61"/>
      <c r="L115" s="61"/>
      <c r="M115" s="61"/>
      <c r="N115" s="61"/>
      <c r="O115" s="61"/>
      <c r="P115" s="61"/>
      <c r="Q115" s="61"/>
      <c r="R115" s="61"/>
      <c r="S115" s="61"/>
      <c r="T115" s="61"/>
      <c r="U115" s="61"/>
      <c r="V115" s="61"/>
      <c r="W115" s="61"/>
      <c r="X115" s="61"/>
      <c r="Y115" s="61"/>
      <c r="Z115" s="142"/>
      <c r="AA115" s="160"/>
    </row>
    <row r="116" spans="1:27" ht="13.5">
      <c r="A116" s="382" t="s">
        <v>411</v>
      </c>
      <c r="B116" s="138"/>
      <c r="C116" s="361"/>
      <c r="D116" s="161"/>
      <c r="E116" s="61"/>
      <c r="F116" s="61"/>
      <c r="G116" s="61"/>
      <c r="H116" s="61"/>
      <c r="I116" s="61"/>
      <c r="J116" s="61"/>
      <c r="K116" s="61"/>
      <c r="L116" s="61"/>
      <c r="M116" s="61"/>
      <c r="N116" s="61"/>
      <c r="O116" s="61"/>
      <c r="P116" s="61"/>
      <c r="Q116" s="61"/>
      <c r="R116" s="61"/>
      <c r="S116" s="61"/>
      <c r="T116" s="61"/>
      <c r="U116" s="61"/>
      <c r="V116" s="61"/>
      <c r="W116" s="61"/>
      <c r="X116" s="61"/>
      <c r="Y116" s="61"/>
      <c r="Z116" s="142"/>
      <c r="AA116" s="160"/>
    </row>
    <row r="117" spans="1:27" ht="4.5" customHeight="1">
      <c r="A117" s="391"/>
      <c r="B117" s="138"/>
      <c r="C117" s="383"/>
      <c r="D117" s="318"/>
      <c r="E117" s="61"/>
      <c r="F117" s="60"/>
      <c r="G117" s="361"/>
      <c r="H117" s="61"/>
      <c r="I117" s="61"/>
      <c r="J117" s="60"/>
      <c r="K117" s="361"/>
      <c r="L117" s="61"/>
      <c r="M117" s="61"/>
      <c r="N117" s="60"/>
      <c r="O117" s="361"/>
      <c r="P117" s="61"/>
      <c r="Q117" s="61"/>
      <c r="R117" s="60"/>
      <c r="S117" s="361"/>
      <c r="T117" s="61"/>
      <c r="U117" s="61"/>
      <c r="V117" s="61"/>
      <c r="W117" s="60"/>
      <c r="X117" s="361"/>
      <c r="Y117" s="61"/>
      <c r="Z117" s="142"/>
      <c r="AA117" s="63"/>
    </row>
    <row r="118" spans="1:27" ht="13.5">
      <c r="A118" s="392" t="s">
        <v>320</v>
      </c>
      <c r="B118" s="138"/>
      <c r="C118" s="379">
        <f aca="true" t="shared" si="17" ref="C118:Y118">+C119+C131</f>
        <v>0</v>
      </c>
      <c r="D118" s="380">
        <f t="shared" si="17"/>
        <v>0</v>
      </c>
      <c r="E118" s="102">
        <f t="shared" si="17"/>
        <v>0</v>
      </c>
      <c r="F118" s="101">
        <f t="shared" si="17"/>
        <v>0</v>
      </c>
      <c r="G118" s="381">
        <f t="shared" si="17"/>
        <v>0</v>
      </c>
      <c r="H118" s="102">
        <f t="shared" si="17"/>
        <v>0</v>
      </c>
      <c r="I118" s="102">
        <f t="shared" si="17"/>
        <v>0</v>
      </c>
      <c r="J118" s="101">
        <f t="shared" si="17"/>
        <v>0</v>
      </c>
      <c r="K118" s="381">
        <f t="shared" si="17"/>
        <v>0</v>
      </c>
      <c r="L118" s="102">
        <f t="shared" si="17"/>
        <v>0</v>
      </c>
      <c r="M118" s="102">
        <f t="shared" si="17"/>
        <v>0</v>
      </c>
      <c r="N118" s="101">
        <f t="shared" si="17"/>
        <v>0</v>
      </c>
      <c r="O118" s="381">
        <f t="shared" si="17"/>
        <v>0</v>
      </c>
      <c r="P118" s="102">
        <f t="shared" si="17"/>
        <v>0</v>
      </c>
      <c r="Q118" s="102">
        <f t="shared" si="17"/>
        <v>0</v>
      </c>
      <c r="R118" s="101">
        <f t="shared" si="17"/>
        <v>0</v>
      </c>
      <c r="S118" s="381">
        <f t="shared" si="17"/>
        <v>0</v>
      </c>
      <c r="T118" s="102">
        <f t="shared" si="17"/>
        <v>0</v>
      </c>
      <c r="U118" s="102">
        <f t="shared" si="17"/>
        <v>0</v>
      </c>
      <c r="V118" s="102">
        <f t="shared" si="17"/>
        <v>0</v>
      </c>
      <c r="W118" s="101">
        <f t="shared" si="17"/>
        <v>0</v>
      </c>
      <c r="X118" s="381">
        <f t="shared" si="17"/>
        <v>0</v>
      </c>
      <c r="Y118" s="102">
        <f t="shared" si="17"/>
        <v>0</v>
      </c>
      <c r="Z118" s="139">
        <f>+IF(X118&lt;&gt;0,+(Y118/X118)*100,0)</f>
        <v>0</v>
      </c>
      <c r="AA118" s="104">
        <f>+AA119+AA131</f>
        <v>0</v>
      </c>
    </row>
    <row r="119" spans="1:27" ht="13.5">
      <c r="A119" s="227" t="s">
        <v>319</v>
      </c>
      <c r="B119" s="138"/>
      <c r="C119" s="359">
        <f aca="true" t="shared" si="18" ref="C119:Y119">SUM(C120:C130)</f>
        <v>0</v>
      </c>
      <c r="D119" s="360">
        <f t="shared" si="18"/>
        <v>0</v>
      </c>
      <c r="E119" s="321">
        <f t="shared" si="18"/>
        <v>0</v>
      </c>
      <c r="F119" s="321">
        <f t="shared" si="18"/>
        <v>0</v>
      </c>
      <c r="G119" s="321">
        <f t="shared" si="18"/>
        <v>0</v>
      </c>
      <c r="H119" s="321">
        <f t="shared" si="18"/>
        <v>0</v>
      </c>
      <c r="I119" s="321">
        <f t="shared" si="18"/>
        <v>0</v>
      </c>
      <c r="J119" s="321">
        <f t="shared" si="18"/>
        <v>0</v>
      </c>
      <c r="K119" s="321">
        <f t="shared" si="18"/>
        <v>0</v>
      </c>
      <c r="L119" s="321">
        <f t="shared" si="18"/>
        <v>0</v>
      </c>
      <c r="M119" s="321">
        <f t="shared" si="18"/>
        <v>0</v>
      </c>
      <c r="N119" s="321">
        <f t="shared" si="18"/>
        <v>0</v>
      </c>
      <c r="O119" s="321">
        <f t="shared" si="18"/>
        <v>0</v>
      </c>
      <c r="P119" s="321">
        <f t="shared" si="18"/>
        <v>0</v>
      </c>
      <c r="Q119" s="321">
        <f t="shared" si="18"/>
        <v>0</v>
      </c>
      <c r="R119" s="321">
        <f t="shared" si="18"/>
        <v>0</v>
      </c>
      <c r="S119" s="321">
        <f t="shared" si="18"/>
        <v>0</v>
      </c>
      <c r="T119" s="321">
        <f t="shared" si="18"/>
        <v>0</v>
      </c>
      <c r="U119" s="321">
        <f t="shared" si="18"/>
        <v>0</v>
      </c>
      <c r="V119" s="321">
        <f t="shared" si="18"/>
        <v>0</v>
      </c>
      <c r="W119" s="321">
        <f t="shared" si="18"/>
        <v>0</v>
      </c>
      <c r="X119" s="321">
        <f t="shared" si="18"/>
        <v>0</v>
      </c>
      <c r="Y119" s="321">
        <f t="shared" si="18"/>
        <v>0</v>
      </c>
      <c r="Z119" s="356">
        <f>+IF(X119&lt;&gt;0,+(Y119/X119)*100,0)</f>
        <v>0</v>
      </c>
      <c r="AA119" s="362">
        <f>SUM(AA120:AA130)</f>
        <v>0</v>
      </c>
    </row>
    <row r="120" spans="1:27" ht="13.5">
      <c r="A120" s="382" t="s">
        <v>412</v>
      </c>
      <c r="B120" s="138"/>
      <c r="C120" s="361"/>
      <c r="D120" s="161"/>
      <c r="E120" s="61"/>
      <c r="F120" s="61"/>
      <c r="G120" s="61"/>
      <c r="H120" s="61"/>
      <c r="I120" s="61"/>
      <c r="J120" s="61"/>
      <c r="K120" s="61"/>
      <c r="L120" s="61"/>
      <c r="M120" s="61"/>
      <c r="N120" s="61"/>
      <c r="O120" s="61"/>
      <c r="P120" s="61"/>
      <c r="Q120" s="61"/>
      <c r="R120" s="61"/>
      <c r="S120" s="61"/>
      <c r="T120" s="61"/>
      <c r="U120" s="61"/>
      <c r="V120" s="61"/>
      <c r="W120" s="61"/>
      <c r="X120" s="61"/>
      <c r="Y120" s="61"/>
      <c r="Z120" s="142"/>
      <c r="AA120" s="160"/>
    </row>
    <row r="121" spans="1:27" ht="13.5">
      <c r="A121" s="382" t="s">
        <v>413</v>
      </c>
      <c r="B121" s="138"/>
      <c r="C121" s="361"/>
      <c r="D121" s="161"/>
      <c r="E121" s="61"/>
      <c r="F121" s="61"/>
      <c r="G121" s="61"/>
      <c r="H121" s="61"/>
      <c r="I121" s="61"/>
      <c r="J121" s="61"/>
      <c r="K121" s="61"/>
      <c r="L121" s="61"/>
      <c r="M121" s="61"/>
      <c r="N121" s="61"/>
      <c r="O121" s="61"/>
      <c r="P121" s="61"/>
      <c r="Q121" s="61"/>
      <c r="R121" s="61"/>
      <c r="S121" s="61"/>
      <c r="T121" s="61"/>
      <c r="U121" s="61"/>
      <c r="V121" s="61"/>
      <c r="W121" s="61"/>
      <c r="X121" s="61"/>
      <c r="Y121" s="61"/>
      <c r="Z121" s="142"/>
      <c r="AA121" s="160"/>
    </row>
    <row r="122" spans="1:27" ht="13.5">
      <c r="A122" s="382" t="s">
        <v>414</v>
      </c>
      <c r="B122" s="138"/>
      <c r="C122" s="361"/>
      <c r="D122" s="161"/>
      <c r="E122" s="61"/>
      <c r="F122" s="61"/>
      <c r="G122" s="61"/>
      <c r="H122" s="61"/>
      <c r="I122" s="61"/>
      <c r="J122" s="61"/>
      <c r="K122" s="61"/>
      <c r="L122" s="61"/>
      <c r="M122" s="61"/>
      <c r="N122" s="61"/>
      <c r="O122" s="61"/>
      <c r="P122" s="61"/>
      <c r="Q122" s="61"/>
      <c r="R122" s="61"/>
      <c r="S122" s="61"/>
      <c r="T122" s="61"/>
      <c r="U122" s="61"/>
      <c r="V122" s="61"/>
      <c r="W122" s="61"/>
      <c r="X122" s="61"/>
      <c r="Y122" s="61"/>
      <c r="Z122" s="142"/>
      <c r="AA122" s="160"/>
    </row>
    <row r="123" spans="1:27" ht="13.5">
      <c r="A123" s="382" t="s">
        <v>415</v>
      </c>
      <c r="B123" s="138"/>
      <c r="C123" s="361"/>
      <c r="D123" s="161"/>
      <c r="E123" s="61"/>
      <c r="F123" s="61"/>
      <c r="G123" s="61"/>
      <c r="H123" s="61"/>
      <c r="I123" s="61"/>
      <c r="J123" s="61"/>
      <c r="K123" s="61"/>
      <c r="L123" s="61"/>
      <c r="M123" s="61"/>
      <c r="N123" s="61"/>
      <c r="O123" s="61"/>
      <c r="P123" s="61"/>
      <c r="Q123" s="61"/>
      <c r="R123" s="61"/>
      <c r="S123" s="61"/>
      <c r="T123" s="61"/>
      <c r="U123" s="61"/>
      <c r="V123" s="61"/>
      <c r="W123" s="61"/>
      <c r="X123" s="61"/>
      <c r="Y123" s="61"/>
      <c r="Z123" s="142"/>
      <c r="AA123" s="160"/>
    </row>
    <row r="124" spans="1:27" ht="13.5">
      <c r="A124" s="382" t="s">
        <v>416</v>
      </c>
      <c r="B124" s="138"/>
      <c r="C124" s="361"/>
      <c r="D124" s="161"/>
      <c r="E124" s="61"/>
      <c r="F124" s="61"/>
      <c r="G124" s="61"/>
      <c r="H124" s="61"/>
      <c r="I124" s="61"/>
      <c r="J124" s="61"/>
      <c r="K124" s="61"/>
      <c r="L124" s="61"/>
      <c r="M124" s="61"/>
      <c r="N124" s="61"/>
      <c r="O124" s="61"/>
      <c r="P124" s="61"/>
      <c r="Q124" s="61"/>
      <c r="R124" s="61"/>
      <c r="S124" s="61"/>
      <c r="T124" s="61"/>
      <c r="U124" s="61"/>
      <c r="V124" s="61"/>
      <c r="W124" s="61"/>
      <c r="X124" s="61"/>
      <c r="Y124" s="61"/>
      <c r="Z124" s="142"/>
      <c r="AA124" s="160"/>
    </row>
    <row r="125" spans="1:27" ht="13.5">
      <c r="A125" s="382" t="s">
        <v>417</v>
      </c>
      <c r="B125" s="138"/>
      <c r="C125" s="361"/>
      <c r="D125" s="161"/>
      <c r="E125" s="61"/>
      <c r="F125" s="61"/>
      <c r="G125" s="61"/>
      <c r="H125" s="61"/>
      <c r="I125" s="61"/>
      <c r="J125" s="61"/>
      <c r="K125" s="61"/>
      <c r="L125" s="61"/>
      <c r="M125" s="61"/>
      <c r="N125" s="61"/>
      <c r="O125" s="61"/>
      <c r="P125" s="61"/>
      <c r="Q125" s="61"/>
      <c r="R125" s="61"/>
      <c r="S125" s="61"/>
      <c r="T125" s="61"/>
      <c r="U125" s="61"/>
      <c r="V125" s="61"/>
      <c r="W125" s="61"/>
      <c r="X125" s="61"/>
      <c r="Y125" s="61"/>
      <c r="Z125" s="142"/>
      <c r="AA125" s="160"/>
    </row>
    <row r="126" spans="1:27" ht="13.5">
      <c r="A126" s="382" t="s">
        <v>418</v>
      </c>
      <c r="B126" s="138"/>
      <c r="C126" s="361"/>
      <c r="D126" s="161"/>
      <c r="E126" s="61"/>
      <c r="F126" s="61"/>
      <c r="G126" s="61"/>
      <c r="H126" s="61"/>
      <c r="I126" s="61"/>
      <c r="J126" s="61"/>
      <c r="K126" s="61"/>
      <c r="L126" s="61"/>
      <c r="M126" s="61"/>
      <c r="N126" s="61"/>
      <c r="O126" s="61"/>
      <c r="P126" s="61"/>
      <c r="Q126" s="61"/>
      <c r="R126" s="61"/>
      <c r="S126" s="61"/>
      <c r="T126" s="61"/>
      <c r="U126" s="61"/>
      <c r="V126" s="61"/>
      <c r="W126" s="61"/>
      <c r="X126" s="61"/>
      <c r="Y126" s="61"/>
      <c r="Z126" s="142"/>
      <c r="AA126" s="160"/>
    </row>
    <row r="127" spans="1:27" ht="13.5">
      <c r="A127" s="382" t="s">
        <v>419</v>
      </c>
      <c r="B127" s="138"/>
      <c r="C127" s="361"/>
      <c r="D127" s="161"/>
      <c r="E127" s="61"/>
      <c r="F127" s="61"/>
      <c r="G127" s="61"/>
      <c r="H127" s="61"/>
      <c r="I127" s="61"/>
      <c r="J127" s="61"/>
      <c r="K127" s="61"/>
      <c r="L127" s="61"/>
      <c r="M127" s="61"/>
      <c r="N127" s="61"/>
      <c r="O127" s="61"/>
      <c r="P127" s="61"/>
      <c r="Q127" s="61"/>
      <c r="R127" s="61"/>
      <c r="S127" s="61"/>
      <c r="T127" s="61"/>
      <c r="U127" s="61"/>
      <c r="V127" s="61"/>
      <c r="W127" s="61"/>
      <c r="X127" s="61"/>
      <c r="Y127" s="61"/>
      <c r="Z127" s="142"/>
      <c r="AA127" s="160"/>
    </row>
    <row r="128" spans="1:27" ht="13.5">
      <c r="A128" s="382" t="s">
        <v>420</v>
      </c>
      <c r="B128" s="138"/>
      <c r="C128" s="361"/>
      <c r="D128" s="161"/>
      <c r="E128" s="61"/>
      <c r="F128" s="61"/>
      <c r="G128" s="61"/>
      <c r="H128" s="61"/>
      <c r="I128" s="61"/>
      <c r="J128" s="61"/>
      <c r="K128" s="61"/>
      <c r="L128" s="61"/>
      <c r="M128" s="61"/>
      <c r="N128" s="61"/>
      <c r="O128" s="61"/>
      <c r="P128" s="61"/>
      <c r="Q128" s="61"/>
      <c r="R128" s="61"/>
      <c r="S128" s="61"/>
      <c r="T128" s="61"/>
      <c r="U128" s="61"/>
      <c r="V128" s="61"/>
      <c r="W128" s="61"/>
      <c r="X128" s="61"/>
      <c r="Y128" s="61"/>
      <c r="Z128" s="142"/>
      <c r="AA128" s="160"/>
    </row>
    <row r="129" spans="1:27" ht="13.5">
      <c r="A129" s="382" t="s">
        <v>421</v>
      </c>
      <c r="B129" s="138"/>
      <c r="C129" s="361"/>
      <c r="D129" s="161"/>
      <c r="E129" s="61"/>
      <c r="F129" s="61"/>
      <c r="G129" s="61"/>
      <c r="H129" s="61"/>
      <c r="I129" s="61"/>
      <c r="J129" s="61"/>
      <c r="K129" s="61"/>
      <c r="L129" s="61"/>
      <c r="M129" s="61"/>
      <c r="N129" s="61"/>
      <c r="O129" s="61"/>
      <c r="P129" s="61"/>
      <c r="Q129" s="61"/>
      <c r="R129" s="61"/>
      <c r="S129" s="61"/>
      <c r="T129" s="61"/>
      <c r="U129" s="61"/>
      <c r="V129" s="61"/>
      <c r="W129" s="61"/>
      <c r="X129" s="61"/>
      <c r="Y129" s="61"/>
      <c r="Z129" s="142"/>
      <c r="AA129" s="160"/>
    </row>
    <row r="130" spans="1:27" ht="13.5">
      <c r="A130" s="382" t="s">
        <v>343</v>
      </c>
      <c r="B130" s="138"/>
      <c r="C130" s="361"/>
      <c r="D130" s="161"/>
      <c r="E130" s="61"/>
      <c r="F130" s="61"/>
      <c r="G130" s="61"/>
      <c r="H130" s="61"/>
      <c r="I130" s="61"/>
      <c r="J130" s="61"/>
      <c r="K130" s="61"/>
      <c r="L130" s="61"/>
      <c r="M130" s="61"/>
      <c r="N130" s="61"/>
      <c r="O130" s="61"/>
      <c r="P130" s="61"/>
      <c r="Q130" s="61"/>
      <c r="R130" s="61"/>
      <c r="S130" s="61"/>
      <c r="T130" s="61"/>
      <c r="U130" s="61"/>
      <c r="V130" s="61"/>
      <c r="W130" s="61"/>
      <c r="X130" s="61"/>
      <c r="Y130" s="61"/>
      <c r="Z130" s="142"/>
      <c r="AA130" s="160"/>
    </row>
    <row r="131" spans="1:27" ht="13.5">
      <c r="A131" s="227" t="s">
        <v>86</v>
      </c>
      <c r="B131" s="138"/>
      <c r="C131" s="361">
        <f aca="true" t="shared" si="19" ref="C131:Y131">SUM(C132:C134)</f>
        <v>0</v>
      </c>
      <c r="D131" s="161">
        <f t="shared" si="19"/>
        <v>0</v>
      </c>
      <c r="E131" s="61">
        <f t="shared" si="19"/>
        <v>0</v>
      </c>
      <c r="F131" s="61">
        <f t="shared" si="19"/>
        <v>0</v>
      </c>
      <c r="G131" s="61">
        <f t="shared" si="19"/>
        <v>0</v>
      </c>
      <c r="H131" s="61">
        <f t="shared" si="19"/>
        <v>0</v>
      </c>
      <c r="I131" s="61">
        <f t="shared" si="19"/>
        <v>0</v>
      </c>
      <c r="J131" s="61">
        <f t="shared" si="19"/>
        <v>0</v>
      </c>
      <c r="K131" s="61">
        <f t="shared" si="19"/>
        <v>0</v>
      </c>
      <c r="L131" s="61">
        <f t="shared" si="19"/>
        <v>0</v>
      </c>
      <c r="M131" s="61">
        <f t="shared" si="19"/>
        <v>0</v>
      </c>
      <c r="N131" s="61">
        <f t="shared" si="19"/>
        <v>0</v>
      </c>
      <c r="O131" s="61">
        <f t="shared" si="19"/>
        <v>0</v>
      </c>
      <c r="P131" s="61">
        <f t="shared" si="19"/>
        <v>0</v>
      </c>
      <c r="Q131" s="61">
        <f t="shared" si="19"/>
        <v>0</v>
      </c>
      <c r="R131" s="61">
        <f t="shared" si="19"/>
        <v>0</v>
      </c>
      <c r="S131" s="61">
        <f t="shared" si="19"/>
        <v>0</v>
      </c>
      <c r="T131" s="61">
        <f t="shared" si="19"/>
        <v>0</v>
      </c>
      <c r="U131" s="61">
        <f t="shared" si="19"/>
        <v>0</v>
      </c>
      <c r="V131" s="61">
        <f t="shared" si="19"/>
        <v>0</v>
      </c>
      <c r="W131" s="61">
        <f t="shared" si="19"/>
        <v>0</v>
      </c>
      <c r="X131" s="61">
        <f t="shared" si="19"/>
        <v>0</v>
      </c>
      <c r="Y131" s="61">
        <f t="shared" si="19"/>
        <v>0</v>
      </c>
      <c r="Z131" s="142">
        <f>+IF(X131&lt;&gt;0,+(Y131/X131)*100,0)</f>
        <v>0</v>
      </c>
      <c r="AA131" s="160">
        <f>SUM(AA132:AA134)</f>
        <v>0</v>
      </c>
    </row>
    <row r="132" spans="1:27" ht="13.5">
      <c r="A132" s="382" t="s">
        <v>422</v>
      </c>
      <c r="B132" s="138"/>
      <c r="C132" s="361"/>
      <c r="D132" s="161"/>
      <c r="E132" s="61"/>
      <c r="F132" s="61"/>
      <c r="G132" s="61"/>
      <c r="H132" s="61"/>
      <c r="I132" s="61"/>
      <c r="J132" s="61"/>
      <c r="K132" s="61"/>
      <c r="L132" s="61"/>
      <c r="M132" s="61"/>
      <c r="N132" s="61"/>
      <c r="O132" s="61"/>
      <c r="P132" s="61"/>
      <c r="Q132" s="61"/>
      <c r="R132" s="61"/>
      <c r="S132" s="61"/>
      <c r="T132" s="61"/>
      <c r="U132" s="61"/>
      <c r="V132" s="61"/>
      <c r="W132" s="61"/>
      <c r="X132" s="61"/>
      <c r="Y132" s="61"/>
      <c r="Z132" s="142"/>
      <c r="AA132" s="160"/>
    </row>
    <row r="133" spans="1:27" ht="13.5">
      <c r="A133" s="382" t="s">
        <v>423</v>
      </c>
      <c r="B133" s="138"/>
      <c r="C133" s="361"/>
      <c r="D133" s="161"/>
      <c r="E133" s="61"/>
      <c r="F133" s="61"/>
      <c r="G133" s="61"/>
      <c r="H133" s="61"/>
      <c r="I133" s="61"/>
      <c r="J133" s="61"/>
      <c r="K133" s="61"/>
      <c r="L133" s="61"/>
      <c r="M133" s="61"/>
      <c r="N133" s="61"/>
      <c r="O133" s="61"/>
      <c r="P133" s="61"/>
      <c r="Q133" s="61"/>
      <c r="R133" s="61"/>
      <c r="S133" s="61"/>
      <c r="T133" s="61"/>
      <c r="U133" s="61"/>
      <c r="V133" s="61"/>
      <c r="W133" s="61"/>
      <c r="X133" s="61"/>
      <c r="Y133" s="61"/>
      <c r="Z133" s="142"/>
      <c r="AA133" s="160"/>
    </row>
    <row r="134" spans="1:27" ht="13.5">
      <c r="A134" s="382" t="s">
        <v>343</v>
      </c>
      <c r="B134" s="138"/>
      <c r="C134" s="361"/>
      <c r="D134" s="161"/>
      <c r="E134" s="61"/>
      <c r="F134" s="61"/>
      <c r="G134" s="61"/>
      <c r="H134" s="61"/>
      <c r="I134" s="61"/>
      <c r="J134" s="61"/>
      <c r="K134" s="61"/>
      <c r="L134" s="61"/>
      <c r="M134" s="61"/>
      <c r="N134" s="61"/>
      <c r="O134" s="61"/>
      <c r="P134" s="61"/>
      <c r="Q134" s="61"/>
      <c r="R134" s="61"/>
      <c r="S134" s="61"/>
      <c r="T134" s="61"/>
      <c r="U134" s="61"/>
      <c r="V134" s="61"/>
      <c r="W134" s="61"/>
      <c r="X134" s="61"/>
      <c r="Y134" s="61"/>
      <c r="Z134" s="142"/>
      <c r="AA134" s="160"/>
    </row>
    <row r="135" spans="1:27" ht="4.5" customHeight="1">
      <c r="A135" s="393"/>
      <c r="B135" s="138"/>
      <c r="C135" s="383"/>
      <c r="D135" s="318"/>
      <c r="E135" s="61"/>
      <c r="F135" s="60"/>
      <c r="G135" s="361"/>
      <c r="H135" s="61"/>
      <c r="I135" s="61"/>
      <c r="J135" s="60"/>
      <c r="K135" s="361"/>
      <c r="L135" s="61"/>
      <c r="M135" s="61"/>
      <c r="N135" s="60"/>
      <c r="O135" s="361"/>
      <c r="P135" s="61"/>
      <c r="Q135" s="61"/>
      <c r="R135" s="60"/>
      <c r="S135" s="361"/>
      <c r="T135" s="61"/>
      <c r="U135" s="61"/>
      <c r="V135" s="61"/>
      <c r="W135" s="60"/>
      <c r="X135" s="361"/>
      <c r="Y135" s="61"/>
      <c r="Z135" s="142"/>
      <c r="AA135" s="63"/>
    </row>
    <row r="136" spans="1:27" ht="13.5">
      <c r="A136" s="148" t="s">
        <v>321</v>
      </c>
      <c r="B136" s="138"/>
      <c r="C136" s="394">
        <f aca="true" t="shared" si="20" ref="C136:AA136">SUM(C137:C137)</f>
        <v>0</v>
      </c>
      <c r="D136" s="320">
        <f t="shared" si="20"/>
        <v>0</v>
      </c>
      <c r="E136" s="84">
        <f t="shared" si="20"/>
        <v>0</v>
      </c>
      <c r="F136" s="83">
        <f t="shared" si="20"/>
        <v>0</v>
      </c>
      <c r="G136" s="395">
        <f t="shared" si="20"/>
        <v>0</v>
      </c>
      <c r="H136" s="84">
        <f t="shared" si="20"/>
        <v>0</v>
      </c>
      <c r="I136" s="84">
        <f t="shared" si="20"/>
        <v>0</v>
      </c>
      <c r="J136" s="83">
        <f t="shared" si="20"/>
        <v>0</v>
      </c>
      <c r="K136" s="395">
        <f t="shared" si="20"/>
        <v>0</v>
      </c>
      <c r="L136" s="84">
        <f t="shared" si="20"/>
        <v>0</v>
      </c>
      <c r="M136" s="84">
        <f t="shared" si="20"/>
        <v>0</v>
      </c>
      <c r="N136" s="83">
        <f t="shared" si="20"/>
        <v>0</v>
      </c>
      <c r="O136" s="395">
        <f t="shared" si="20"/>
        <v>0</v>
      </c>
      <c r="P136" s="84">
        <f t="shared" si="20"/>
        <v>0</v>
      </c>
      <c r="Q136" s="84">
        <f t="shared" si="20"/>
        <v>0</v>
      </c>
      <c r="R136" s="83">
        <f t="shared" si="20"/>
        <v>0</v>
      </c>
      <c r="S136" s="395">
        <f t="shared" si="20"/>
        <v>0</v>
      </c>
      <c r="T136" s="84">
        <f t="shared" si="20"/>
        <v>0</v>
      </c>
      <c r="U136" s="84">
        <f t="shared" si="20"/>
        <v>0</v>
      </c>
      <c r="V136" s="84">
        <f t="shared" si="20"/>
        <v>0</v>
      </c>
      <c r="W136" s="83">
        <f t="shared" si="20"/>
        <v>0</v>
      </c>
      <c r="X136" s="395">
        <f t="shared" si="20"/>
        <v>0</v>
      </c>
      <c r="Y136" s="84">
        <f t="shared" si="20"/>
        <v>0</v>
      </c>
      <c r="Z136" s="396">
        <f>+IF(X136&lt;&gt;0,+(Y136/X136)*100,0)</f>
        <v>0</v>
      </c>
      <c r="AA136" s="86">
        <f t="shared" si="20"/>
        <v>0</v>
      </c>
    </row>
    <row r="137" spans="1:27" ht="13.5">
      <c r="A137" s="227" t="s">
        <v>321</v>
      </c>
      <c r="B137" s="138"/>
      <c r="C137" s="361"/>
      <c r="D137" s="161"/>
      <c r="E137" s="61"/>
      <c r="F137" s="61"/>
      <c r="G137" s="61"/>
      <c r="H137" s="61"/>
      <c r="I137" s="61"/>
      <c r="J137" s="61"/>
      <c r="K137" s="61"/>
      <c r="L137" s="61"/>
      <c r="M137" s="61"/>
      <c r="N137" s="61"/>
      <c r="O137" s="61"/>
      <c r="P137" s="61"/>
      <c r="Q137" s="61"/>
      <c r="R137" s="61"/>
      <c r="S137" s="61"/>
      <c r="T137" s="61"/>
      <c r="U137" s="61"/>
      <c r="V137" s="61"/>
      <c r="W137" s="61"/>
      <c r="X137" s="61"/>
      <c r="Y137" s="61"/>
      <c r="Z137" s="142"/>
      <c r="AA137" s="160"/>
    </row>
    <row r="138" spans="1:27" ht="4.5" customHeight="1">
      <c r="A138" s="147"/>
      <c r="B138" s="138"/>
      <c r="C138" s="383"/>
      <c r="D138" s="318"/>
      <c r="E138" s="61"/>
      <c r="F138" s="60"/>
      <c r="G138" s="361"/>
      <c r="H138" s="61"/>
      <c r="I138" s="61"/>
      <c r="J138" s="60"/>
      <c r="K138" s="361"/>
      <c r="L138" s="61"/>
      <c r="M138" s="61"/>
      <c r="N138" s="60"/>
      <c r="O138" s="361"/>
      <c r="P138" s="61"/>
      <c r="Q138" s="61"/>
      <c r="R138" s="60"/>
      <c r="S138" s="361"/>
      <c r="T138" s="61"/>
      <c r="U138" s="61"/>
      <c r="V138" s="61"/>
      <c r="W138" s="60"/>
      <c r="X138" s="361"/>
      <c r="Y138" s="61"/>
      <c r="Z138" s="142"/>
      <c r="AA138" s="63"/>
    </row>
    <row r="139" spans="1:27" ht="13.5">
      <c r="A139" s="148" t="s">
        <v>324</v>
      </c>
      <c r="B139" s="138"/>
      <c r="C139" s="394">
        <f aca="true" t="shared" si="21" ref="C139:Y139">+C140+C141</f>
        <v>0</v>
      </c>
      <c r="D139" s="320">
        <f t="shared" si="21"/>
        <v>0</v>
      </c>
      <c r="E139" s="84">
        <f t="shared" si="21"/>
        <v>0</v>
      </c>
      <c r="F139" s="83">
        <f t="shared" si="21"/>
        <v>0</v>
      </c>
      <c r="G139" s="395">
        <f t="shared" si="21"/>
        <v>0</v>
      </c>
      <c r="H139" s="84">
        <f t="shared" si="21"/>
        <v>0</v>
      </c>
      <c r="I139" s="84">
        <f t="shared" si="21"/>
        <v>0</v>
      </c>
      <c r="J139" s="83">
        <f t="shared" si="21"/>
        <v>0</v>
      </c>
      <c r="K139" s="395">
        <f t="shared" si="21"/>
        <v>0</v>
      </c>
      <c r="L139" s="84">
        <f t="shared" si="21"/>
        <v>0</v>
      </c>
      <c r="M139" s="84">
        <f t="shared" si="21"/>
        <v>0</v>
      </c>
      <c r="N139" s="83">
        <f t="shared" si="21"/>
        <v>0</v>
      </c>
      <c r="O139" s="395">
        <f t="shared" si="21"/>
        <v>0</v>
      </c>
      <c r="P139" s="84">
        <f t="shared" si="21"/>
        <v>0</v>
      </c>
      <c r="Q139" s="84">
        <f t="shared" si="21"/>
        <v>0</v>
      </c>
      <c r="R139" s="83">
        <f t="shared" si="21"/>
        <v>0</v>
      </c>
      <c r="S139" s="395">
        <f t="shared" si="21"/>
        <v>0</v>
      </c>
      <c r="T139" s="84">
        <f t="shared" si="21"/>
        <v>0</v>
      </c>
      <c r="U139" s="84">
        <f t="shared" si="21"/>
        <v>0</v>
      </c>
      <c r="V139" s="84">
        <f t="shared" si="21"/>
        <v>0</v>
      </c>
      <c r="W139" s="83">
        <f t="shared" si="21"/>
        <v>0</v>
      </c>
      <c r="X139" s="395">
        <f t="shared" si="21"/>
        <v>0</v>
      </c>
      <c r="Y139" s="84">
        <f t="shared" si="21"/>
        <v>0</v>
      </c>
      <c r="Z139" s="396">
        <f>+IF(X139&lt;&gt;0,+(Y139/X139)*100,0)</f>
        <v>0</v>
      </c>
      <c r="AA139" s="86">
        <f>+AA140+AA141</f>
        <v>0</v>
      </c>
    </row>
    <row r="140" spans="1:27" ht="13.5">
      <c r="A140" s="229" t="s">
        <v>322</v>
      </c>
      <c r="B140" s="138"/>
      <c r="C140" s="361"/>
      <c r="D140" s="161"/>
      <c r="E140" s="61"/>
      <c r="F140" s="61"/>
      <c r="G140" s="61"/>
      <c r="H140" s="61"/>
      <c r="I140" s="61"/>
      <c r="J140" s="61"/>
      <c r="K140" s="61"/>
      <c r="L140" s="61"/>
      <c r="M140" s="61"/>
      <c r="N140" s="61"/>
      <c r="O140" s="61"/>
      <c r="P140" s="61"/>
      <c r="Q140" s="61"/>
      <c r="R140" s="61"/>
      <c r="S140" s="61"/>
      <c r="T140" s="61"/>
      <c r="U140" s="61"/>
      <c r="V140" s="61"/>
      <c r="W140" s="61"/>
      <c r="X140" s="61"/>
      <c r="Y140" s="61"/>
      <c r="Z140" s="142"/>
      <c r="AA140" s="160"/>
    </row>
    <row r="141" spans="1:27" ht="13.5">
      <c r="A141" s="229" t="s">
        <v>323</v>
      </c>
      <c r="B141" s="138"/>
      <c r="C141" s="361">
        <f aca="true" t="shared" si="22" ref="C141:Y141">SUM(C142:C147)</f>
        <v>0</v>
      </c>
      <c r="D141" s="161">
        <f t="shared" si="22"/>
        <v>0</v>
      </c>
      <c r="E141" s="61">
        <f t="shared" si="22"/>
        <v>0</v>
      </c>
      <c r="F141" s="61">
        <f t="shared" si="22"/>
        <v>0</v>
      </c>
      <c r="G141" s="61">
        <f t="shared" si="22"/>
        <v>0</v>
      </c>
      <c r="H141" s="61">
        <f t="shared" si="22"/>
        <v>0</v>
      </c>
      <c r="I141" s="61">
        <f t="shared" si="22"/>
        <v>0</v>
      </c>
      <c r="J141" s="61">
        <f t="shared" si="22"/>
        <v>0</v>
      </c>
      <c r="K141" s="61">
        <f t="shared" si="22"/>
        <v>0</v>
      </c>
      <c r="L141" s="61">
        <f t="shared" si="22"/>
        <v>0</v>
      </c>
      <c r="M141" s="61">
        <f t="shared" si="22"/>
        <v>0</v>
      </c>
      <c r="N141" s="61">
        <f t="shared" si="22"/>
        <v>0</v>
      </c>
      <c r="O141" s="61">
        <f t="shared" si="22"/>
        <v>0</v>
      </c>
      <c r="P141" s="61">
        <f t="shared" si="22"/>
        <v>0</v>
      </c>
      <c r="Q141" s="61">
        <f t="shared" si="22"/>
        <v>0</v>
      </c>
      <c r="R141" s="61">
        <f t="shared" si="22"/>
        <v>0</v>
      </c>
      <c r="S141" s="61">
        <f t="shared" si="22"/>
        <v>0</v>
      </c>
      <c r="T141" s="61">
        <f t="shared" si="22"/>
        <v>0</v>
      </c>
      <c r="U141" s="61">
        <f t="shared" si="22"/>
        <v>0</v>
      </c>
      <c r="V141" s="61">
        <f t="shared" si="22"/>
        <v>0</v>
      </c>
      <c r="W141" s="61">
        <f t="shared" si="22"/>
        <v>0</v>
      </c>
      <c r="X141" s="61">
        <f t="shared" si="22"/>
        <v>0</v>
      </c>
      <c r="Y141" s="61">
        <f t="shared" si="22"/>
        <v>0</v>
      </c>
      <c r="Z141" s="142">
        <f>+IF(X141&lt;&gt;0,+(Y141/X141)*100,0)</f>
        <v>0</v>
      </c>
      <c r="AA141" s="160">
        <f>SUM(AA142:AA147)</f>
        <v>0</v>
      </c>
    </row>
    <row r="142" spans="1:27" ht="13.5">
      <c r="A142" s="382" t="s">
        <v>424</v>
      </c>
      <c r="B142" s="138"/>
      <c r="C142" s="361"/>
      <c r="D142" s="161"/>
      <c r="E142" s="61"/>
      <c r="F142" s="61"/>
      <c r="G142" s="61"/>
      <c r="H142" s="61"/>
      <c r="I142" s="61"/>
      <c r="J142" s="61"/>
      <c r="K142" s="61"/>
      <c r="L142" s="61"/>
      <c r="M142" s="61"/>
      <c r="N142" s="61"/>
      <c r="O142" s="61"/>
      <c r="P142" s="61"/>
      <c r="Q142" s="61"/>
      <c r="R142" s="61"/>
      <c r="S142" s="61"/>
      <c r="T142" s="61"/>
      <c r="U142" s="61"/>
      <c r="V142" s="61"/>
      <c r="W142" s="61"/>
      <c r="X142" s="61"/>
      <c r="Y142" s="61"/>
      <c r="Z142" s="142"/>
      <c r="AA142" s="160"/>
    </row>
    <row r="143" spans="1:27" ht="13.5">
      <c r="A143" s="382" t="s">
        <v>425</v>
      </c>
      <c r="B143" s="138"/>
      <c r="C143" s="361"/>
      <c r="D143" s="161"/>
      <c r="E143" s="61"/>
      <c r="F143" s="61"/>
      <c r="G143" s="61"/>
      <c r="H143" s="61"/>
      <c r="I143" s="61"/>
      <c r="J143" s="61"/>
      <c r="K143" s="61"/>
      <c r="L143" s="61"/>
      <c r="M143" s="61"/>
      <c r="N143" s="61"/>
      <c r="O143" s="61"/>
      <c r="P143" s="61"/>
      <c r="Q143" s="61"/>
      <c r="R143" s="61"/>
      <c r="S143" s="61"/>
      <c r="T143" s="61"/>
      <c r="U143" s="61"/>
      <c r="V143" s="61"/>
      <c r="W143" s="61"/>
      <c r="X143" s="61"/>
      <c r="Y143" s="61"/>
      <c r="Z143" s="142"/>
      <c r="AA143" s="160"/>
    </row>
    <row r="144" spans="1:27" ht="13.5">
      <c r="A144" s="382" t="s">
        <v>426</v>
      </c>
      <c r="B144" s="138"/>
      <c r="C144" s="361"/>
      <c r="D144" s="161"/>
      <c r="E144" s="61"/>
      <c r="F144" s="61"/>
      <c r="G144" s="61"/>
      <c r="H144" s="61"/>
      <c r="I144" s="61"/>
      <c r="J144" s="61"/>
      <c r="K144" s="61"/>
      <c r="L144" s="61"/>
      <c r="M144" s="61"/>
      <c r="N144" s="61"/>
      <c r="O144" s="61"/>
      <c r="P144" s="61"/>
      <c r="Q144" s="61"/>
      <c r="R144" s="61"/>
      <c r="S144" s="61"/>
      <c r="T144" s="61"/>
      <c r="U144" s="61"/>
      <c r="V144" s="61"/>
      <c r="W144" s="61"/>
      <c r="X144" s="61"/>
      <c r="Y144" s="61"/>
      <c r="Z144" s="142"/>
      <c r="AA144" s="160"/>
    </row>
    <row r="145" spans="1:27" ht="13.5">
      <c r="A145" s="382" t="s">
        <v>427</v>
      </c>
      <c r="B145" s="138"/>
      <c r="C145" s="361"/>
      <c r="D145" s="161"/>
      <c r="E145" s="61"/>
      <c r="F145" s="61"/>
      <c r="G145" s="61"/>
      <c r="H145" s="61"/>
      <c r="I145" s="61"/>
      <c r="J145" s="61"/>
      <c r="K145" s="61"/>
      <c r="L145" s="61"/>
      <c r="M145" s="61"/>
      <c r="N145" s="61"/>
      <c r="O145" s="61"/>
      <c r="P145" s="61"/>
      <c r="Q145" s="61"/>
      <c r="R145" s="61"/>
      <c r="S145" s="61"/>
      <c r="T145" s="61"/>
      <c r="U145" s="61"/>
      <c r="V145" s="61"/>
      <c r="W145" s="61"/>
      <c r="X145" s="61"/>
      <c r="Y145" s="61"/>
      <c r="Z145" s="142"/>
      <c r="AA145" s="160"/>
    </row>
    <row r="146" spans="1:27" ht="13.5">
      <c r="A146" s="382" t="s">
        <v>428</v>
      </c>
      <c r="B146" s="138"/>
      <c r="C146" s="361"/>
      <c r="D146" s="161"/>
      <c r="E146" s="61"/>
      <c r="F146" s="61"/>
      <c r="G146" s="61"/>
      <c r="H146" s="61"/>
      <c r="I146" s="61"/>
      <c r="J146" s="61"/>
      <c r="K146" s="61"/>
      <c r="L146" s="61"/>
      <c r="M146" s="61"/>
      <c r="N146" s="61"/>
      <c r="O146" s="61"/>
      <c r="P146" s="61"/>
      <c r="Q146" s="61"/>
      <c r="R146" s="61"/>
      <c r="S146" s="61"/>
      <c r="T146" s="61"/>
      <c r="U146" s="61"/>
      <c r="V146" s="61"/>
      <c r="W146" s="61"/>
      <c r="X146" s="61"/>
      <c r="Y146" s="61"/>
      <c r="Z146" s="142"/>
      <c r="AA146" s="160"/>
    </row>
    <row r="147" spans="1:27" ht="13.5">
      <c r="A147" s="382" t="s">
        <v>429</v>
      </c>
      <c r="B147" s="138"/>
      <c r="C147" s="361"/>
      <c r="D147" s="161"/>
      <c r="E147" s="61"/>
      <c r="F147" s="61"/>
      <c r="G147" s="61"/>
      <c r="H147" s="61"/>
      <c r="I147" s="61"/>
      <c r="J147" s="61"/>
      <c r="K147" s="61"/>
      <c r="L147" s="61"/>
      <c r="M147" s="61"/>
      <c r="N147" s="61"/>
      <c r="O147" s="61"/>
      <c r="P147" s="61"/>
      <c r="Q147" s="61"/>
      <c r="R147" s="61"/>
      <c r="S147" s="61"/>
      <c r="T147" s="61"/>
      <c r="U147" s="61"/>
      <c r="V147" s="61"/>
      <c r="W147" s="61"/>
      <c r="X147" s="61"/>
      <c r="Y147" s="61"/>
      <c r="Z147" s="142"/>
      <c r="AA147" s="160"/>
    </row>
    <row r="148" spans="1:27" ht="4.5" customHeight="1">
      <c r="A148" s="147"/>
      <c r="B148" s="138"/>
      <c r="C148" s="379"/>
      <c r="D148" s="380"/>
      <c r="E148" s="102"/>
      <c r="F148" s="101"/>
      <c r="G148" s="381"/>
      <c r="H148" s="102"/>
      <c r="I148" s="102"/>
      <c r="J148" s="101"/>
      <c r="K148" s="381"/>
      <c r="L148" s="102"/>
      <c r="M148" s="102"/>
      <c r="N148" s="101"/>
      <c r="O148" s="381"/>
      <c r="P148" s="102"/>
      <c r="Q148" s="102"/>
      <c r="R148" s="101"/>
      <c r="S148" s="381"/>
      <c r="T148" s="102"/>
      <c r="U148" s="102"/>
      <c r="V148" s="102"/>
      <c r="W148" s="101"/>
      <c r="X148" s="381"/>
      <c r="Y148" s="102"/>
      <c r="Z148" s="139"/>
      <c r="AA148" s="104"/>
    </row>
    <row r="149" spans="1:27" ht="13.5">
      <c r="A149" s="148" t="s">
        <v>325</v>
      </c>
      <c r="B149" s="138"/>
      <c r="C149" s="394">
        <f aca="true" t="shared" si="23" ref="C149:AA149">SUM(C150:C150)</f>
        <v>0</v>
      </c>
      <c r="D149" s="320">
        <f t="shared" si="23"/>
        <v>0</v>
      </c>
      <c r="E149" s="84">
        <f t="shared" si="23"/>
        <v>0</v>
      </c>
      <c r="F149" s="83">
        <f t="shared" si="23"/>
        <v>0</v>
      </c>
      <c r="G149" s="395">
        <f t="shared" si="23"/>
        <v>0</v>
      </c>
      <c r="H149" s="84">
        <f t="shared" si="23"/>
        <v>0</v>
      </c>
      <c r="I149" s="84">
        <f t="shared" si="23"/>
        <v>0</v>
      </c>
      <c r="J149" s="83">
        <f t="shared" si="23"/>
        <v>0</v>
      </c>
      <c r="K149" s="395">
        <f t="shared" si="23"/>
        <v>0</v>
      </c>
      <c r="L149" s="84">
        <f t="shared" si="23"/>
        <v>0</v>
      </c>
      <c r="M149" s="84">
        <f t="shared" si="23"/>
        <v>0</v>
      </c>
      <c r="N149" s="83">
        <f t="shared" si="23"/>
        <v>0</v>
      </c>
      <c r="O149" s="395">
        <f t="shared" si="23"/>
        <v>0</v>
      </c>
      <c r="P149" s="84">
        <f t="shared" si="23"/>
        <v>0</v>
      </c>
      <c r="Q149" s="84">
        <f t="shared" si="23"/>
        <v>0</v>
      </c>
      <c r="R149" s="83">
        <f t="shared" si="23"/>
        <v>0</v>
      </c>
      <c r="S149" s="395">
        <f t="shared" si="23"/>
        <v>0</v>
      </c>
      <c r="T149" s="84">
        <f t="shared" si="23"/>
        <v>0</v>
      </c>
      <c r="U149" s="84">
        <f t="shared" si="23"/>
        <v>0</v>
      </c>
      <c r="V149" s="84">
        <f t="shared" si="23"/>
        <v>0</v>
      </c>
      <c r="W149" s="83">
        <f t="shared" si="23"/>
        <v>0</v>
      </c>
      <c r="X149" s="395">
        <f t="shared" si="23"/>
        <v>0</v>
      </c>
      <c r="Y149" s="84">
        <f t="shared" si="23"/>
        <v>0</v>
      </c>
      <c r="Z149" s="396">
        <f>+IF(X149&lt;&gt;0,+(Y149/X149)*100,0)</f>
        <v>0</v>
      </c>
      <c r="AA149" s="86">
        <f t="shared" si="23"/>
        <v>0</v>
      </c>
    </row>
    <row r="150" spans="1:27" ht="13.5">
      <c r="A150" s="227" t="s">
        <v>325</v>
      </c>
      <c r="B150" s="138"/>
      <c r="C150" s="361"/>
      <c r="D150" s="161"/>
      <c r="E150" s="61"/>
      <c r="F150" s="61"/>
      <c r="G150" s="61"/>
      <c r="H150" s="61"/>
      <c r="I150" s="61"/>
      <c r="J150" s="61"/>
      <c r="K150" s="61"/>
      <c r="L150" s="61"/>
      <c r="M150" s="61"/>
      <c r="N150" s="61"/>
      <c r="O150" s="61"/>
      <c r="P150" s="61"/>
      <c r="Q150" s="61"/>
      <c r="R150" s="61"/>
      <c r="S150" s="61"/>
      <c r="T150" s="61"/>
      <c r="U150" s="61"/>
      <c r="V150" s="61"/>
      <c r="W150" s="61"/>
      <c r="X150" s="61"/>
      <c r="Y150" s="61"/>
      <c r="Z150" s="142"/>
      <c r="AA150" s="160"/>
    </row>
    <row r="151" spans="1:27" ht="4.5" customHeight="1">
      <c r="A151" s="147"/>
      <c r="B151" s="138"/>
      <c r="C151" s="383"/>
      <c r="D151" s="318"/>
      <c r="E151" s="61"/>
      <c r="F151" s="60"/>
      <c r="G151" s="361"/>
      <c r="H151" s="61"/>
      <c r="I151" s="61"/>
      <c r="J151" s="60"/>
      <c r="K151" s="361"/>
      <c r="L151" s="61"/>
      <c r="M151" s="61"/>
      <c r="N151" s="60"/>
      <c r="O151" s="361"/>
      <c r="P151" s="61"/>
      <c r="Q151" s="61"/>
      <c r="R151" s="60"/>
      <c r="S151" s="361"/>
      <c r="T151" s="61"/>
      <c r="U151" s="61"/>
      <c r="V151" s="61"/>
      <c r="W151" s="60"/>
      <c r="X151" s="361"/>
      <c r="Y151" s="61"/>
      <c r="Z151" s="142"/>
      <c r="AA151" s="63"/>
    </row>
    <row r="152" spans="1:27" ht="13.5">
      <c r="A152" s="148" t="s">
        <v>326</v>
      </c>
      <c r="B152" s="138"/>
      <c r="C152" s="394">
        <f aca="true" t="shared" si="24" ref="C152:AA152">SUM(C153:C153)</f>
        <v>0</v>
      </c>
      <c r="D152" s="320">
        <f t="shared" si="24"/>
        <v>0</v>
      </c>
      <c r="E152" s="84">
        <f t="shared" si="24"/>
        <v>0</v>
      </c>
      <c r="F152" s="83">
        <f t="shared" si="24"/>
        <v>0</v>
      </c>
      <c r="G152" s="395">
        <f t="shared" si="24"/>
        <v>0</v>
      </c>
      <c r="H152" s="84">
        <f t="shared" si="24"/>
        <v>0</v>
      </c>
      <c r="I152" s="84">
        <f t="shared" si="24"/>
        <v>0</v>
      </c>
      <c r="J152" s="83">
        <f t="shared" si="24"/>
        <v>0</v>
      </c>
      <c r="K152" s="395">
        <f t="shared" si="24"/>
        <v>0</v>
      </c>
      <c r="L152" s="84">
        <f t="shared" si="24"/>
        <v>0</v>
      </c>
      <c r="M152" s="84">
        <f t="shared" si="24"/>
        <v>0</v>
      </c>
      <c r="N152" s="83">
        <f t="shared" si="24"/>
        <v>0</v>
      </c>
      <c r="O152" s="395">
        <f t="shared" si="24"/>
        <v>0</v>
      </c>
      <c r="P152" s="84">
        <f t="shared" si="24"/>
        <v>0</v>
      </c>
      <c r="Q152" s="84">
        <f t="shared" si="24"/>
        <v>0</v>
      </c>
      <c r="R152" s="83">
        <f t="shared" si="24"/>
        <v>0</v>
      </c>
      <c r="S152" s="395">
        <f t="shared" si="24"/>
        <v>0</v>
      </c>
      <c r="T152" s="84">
        <f t="shared" si="24"/>
        <v>0</v>
      </c>
      <c r="U152" s="84">
        <f t="shared" si="24"/>
        <v>0</v>
      </c>
      <c r="V152" s="84">
        <f t="shared" si="24"/>
        <v>0</v>
      </c>
      <c r="W152" s="83">
        <f t="shared" si="24"/>
        <v>0</v>
      </c>
      <c r="X152" s="395">
        <f t="shared" si="24"/>
        <v>0</v>
      </c>
      <c r="Y152" s="84">
        <f t="shared" si="24"/>
        <v>0</v>
      </c>
      <c r="Z152" s="396">
        <f>+IF(X152&lt;&gt;0,+(Y152/X152)*100,0)</f>
        <v>0</v>
      </c>
      <c r="AA152" s="86">
        <f t="shared" si="24"/>
        <v>0</v>
      </c>
    </row>
    <row r="153" spans="1:27" ht="13.5">
      <c r="A153" s="227" t="s">
        <v>326</v>
      </c>
      <c r="B153" s="138"/>
      <c r="C153" s="361"/>
      <c r="D153" s="161"/>
      <c r="E153" s="61"/>
      <c r="F153" s="61"/>
      <c r="G153" s="61"/>
      <c r="H153" s="61"/>
      <c r="I153" s="61"/>
      <c r="J153" s="61"/>
      <c r="K153" s="61"/>
      <c r="L153" s="61"/>
      <c r="M153" s="61"/>
      <c r="N153" s="61"/>
      <c r="O153" s="61"/>
      <c r="P153" s="61"/>
      <c r="Q153" s="61"/>
      <c r="R153" s="61"/>
      <c r="S153" s="61"/>
      <c r="T153" s="61"/>
      <c r="U153" s="61"/>
      <c r="V153" s="61"/>
      <c r="W153" s="61"/>
      <c r="X153" s="61"/>
      <c r="Y153" s="61"/>
      <c r="Z153" s="142"/>
      <c r="AA153" s="160"/>
    </row>
    <row r="154" spans="1:27" ht="4.5" customHeight="1">
      <c r="A154" s="147"/>
      <c r="B154" s="138"/>
      <c r="C154" s="383"/>
      <c r="D154" s="318"/>
      <c r="E154" s="61"/>
      <c r="F154" s="60"/>
      <c r="G154" s="361"/>
      <c r="H154" s="61"/>
      <c r="I154" s="61"/>
      <c r="J154" s="60"/>
      <c r="K154" s="361"/>
      <c r="L154" s="61"/>
      <c r="M154" s="61"/>
      <c r="N154" s="60"/>
      <c r="O154" s="361"/>
      <c r="P154" s="61"/>
      <c r="Q154" s="61"/>
      <c r="R154" s="60"/>
      <c r="S154" s="361"/>
      <c r="T154" s="61"/>
      <c r="U154" s="61"/>
      <c r="V154" s="61"/>
      <c r="W154" s="60"/>
      <c r="X154" s="361"/>
      <c r="Y154" s="61"/>
      <c r="Z154" s="142"/>
      <c r="AA154" s="63"/>
    </row>
    <row r="155" spans="1:27" ht="13.5">
      <c r="A155" s="148" t="s">
        <v>327</v>
      </c>
      <c r="B155" s="138"/>
      <c r="C155" s="394">
        <f aca="true" t="shared" si="25" ref="C155:AA155">SUM(C156:C156)</f>
        <v>0</v>
      </c>
      <c r="D155" s="320">
        <f t="shared" si="25"/>
        <v>0</v>
      </c>
      <c r="E155" s="84">
        <f t="shared" si="25"/>
        <v>0</v>
      </c>
      <c r="F155" s="83">
        <f t="shared" si="25"/>
        <v>0</v>
      </c>
      <c r="G155" s="395">
        <f t="shared" si="25"/>
        <v>0</v>
      </c>
      <c r="H155" s="84">
        <f t="shared" si="25"/>
        <v>0</v>
      </c>
      <c r="I155" s="84">
        <f t="shared" si="25"/>
        <v>0</v>
      </c>
      <c r="J155" s="83">
        <f t="shared" si="25"/>
        <v>0</v>
      </c>
      <c r="K155" s="395">
        <f t="shared" si="25"/>
        <v>0</v>
      </c>
      <c r="L155" s="84">
        <f t="shared" si="25"/>
        <v>0</v>
      </c>
      <c r="M155" s="84">
        <f t="shared" si="25"/>
        <v>0</v>
      </c>
      <c r="N155" s="83">
        <f t="shared" si="25"/>
        <v>0</v>
      </c>
      <c r="O155" s="395">
        <f t="shared" si="25"/>
        <v>0</v>
      </c>
      <c r="P155" s="84">
        <f t="shared" si="25"/>
        <v>0</v>
      </c>
      <c r="Q155" s="84">
        <f t="shared" si="25"/>
        <v>0</v>
      </c>
      <c r="R155" s="83">
        <f t="shared" si="25"/>
        <v>0</v>
      </c>
      <c r="S155" s="395">
        <f t="shared" si="25"/>
        <v>0</v>
      </c>
      <c r="T155" s="84">
        <f t="shared" si="25"/>
        <v>0</v>
      </c>
      <c r="U155" s="84">
        <f t="shared" si="25"/>
        <v>0</v>
      </c>
      <c r="V155" s="84">
        <f t="shared" si="25"/>
        <v>0</v>
      </c>
      <c r="W155" s="83">
        <f t="shared" si="25"/>
        <v>0</v>
      </c>
      <c r="X155" s="395">
        <f t="shared" si="25"/>
        <v>0</v>
      </c>
      <c r="Y155" s="84">
        <f t="shared" si="25"/>
        <v>0</v>
      </c>
      <c r="Z155" s="396">
        <f>+IF(X155&lt;&gt;0,+(Y155/X155)*100,0)</f>
        <v>0</v>
      </c>
      <c r="AA155" s="86">
        <f t="shared" si="25"/>
        <v>0</v>
      </c>
    </row>
    <row r="156" spans="1:27" ht="13.5">
      <c r="A156" s="227" t="s">
        <v>327</v>
      </c>
      <c r="B156" s="138"/>
      <c r="C156" s="361"/>
      <c r="D156" s="161"/>
      <c r="E156" s="61"/>
      <c r="F156" s="61"/>
      <c r="G156" s="61"/>
      <c r="H156" s="61"/>
      <c r="I156" s="61"/>
      <c r="J156" s="61"/>
      <c r="K156" s="61"/>
      <c r="L156" s="61"/>
      <c r="M156" s="61"/>
      <c r="N156" s="61"/>
      <c r="O156" s="61"/>
      <c r="P156" s="61"/>
      <c r="Q156" s="61"/>
      <c r="R156" s="61"/>
      <c r="S156" s="61"/>
      <c r="T156" s="61"/>
      <c r="U156" s="61"/>
      <c r="V156" s="61"/>
      <c r="W156" s="61"/>
      <c r="X156" s="61"/>
      <c r="Y156" s="61"/>
      <c r="Z156" s="142"/>
      <c r="AA156" s="160"/>
    </row>
    <row r="157" spans="1:27" ht="4.5" customHeight="1">
      <c r="A157" s="147"/>
      <c r="B157" s="138"/>
      <c r="C157" s="383"/>
      <c r="D157" s="318"/>
      <c r="E157" s="61"/>
      <c r="F157" s="60"/>
      <c r="G157" s="361"/>
      <c r="H157" s="61"/>
      <c r="I157" s="61"/>
      <c r="J157" s="60"/>
      <c r="K157" s="361"/>
      <c r="L157" s="61"/>
      <c r="M157" s="61"/>
      <c r="N157" s="60"/>
      <c r="O157" s="361"/>
      <c r="P157" s="61"/>
      <c r="Q157" s="61"/>
      <c r="R157" s="60"/>
      <c r="S157" s="361"/>
      <c r="T157" s="61"/>
      <c r="U157" s="61"/>
      <c r="V157" s="61"/>
      <c r="W157" s="60"/>
      <c r="X157" s="361"/>
      <c r="Y157" s="61"/>
      <c r="Z157" s="142"/>
      <c r="AA157" s="63"/>
    </row>
    <row r="158" spans="1:27" ht="13.5">
      <c r="A158" s="148" t="s">
        <v>328</v>
      </c>
      <c r="B158" s="138"/>
      <c r="C158" s="394">
        <f aca="true" t="shared" si="26" ref="C158:AA158">SUM(C159:C159)</f>
        <v>0</v>
      </c>
      <c r="D158" s="320">
        <f t="shared" si="26"/>
        <v>0</v>
      </c>
      <c r="E158" s="84">
        <f t="shared" si="26"/>
        <v>0</v>
      </c>
      <c r="F158" s="83">
        <f t="shared" si="26"/>
        <v>0</v>
      </c>
      <c r="G158" s="395">
        <f t="shared" si="26"/>
        <v>0</v>
      </c>
      <c r="H158" s="84">
        <f t="shared" si="26"/>
        <v>0</v>
      </c>
      <c r="I158" s="84">
        <f t="shared" si="26"/>
        <v>0</v>
      </c>
      <c r="J158" s="83">
        <f t="shared" si="26"/>
        <v>0</v>
      </c>
      <c r="K158" s="395">
        <f t="shared" si="26"/>
        <v>0</v>
      </c>
      <c r="L158" s="84">
        <f t="shared" si="26"/>
        <v>0</v>
      </c>
      <c r="M158" s="84">
        <f t="shared" si="26"/>
        <v>0</v>
      </c>
      <c r="N158" s="83">
        <f t="shared" si="26"/>
        <v>0</v>
      </c>
      <c r="O158" s="395">
        <f t="shared" si="26"/>
        <v>0</v>
      </c>
      <c r="P158" s="84">
        <f t="shared" si="26"/>
        <v>0</v>
      </c>
      <c r="Q158" s="84">
        <f t="shared" si="26"/>
        <v>0</v>
      </c>
      <c r="R158" s="83">
        <f t="shared" si="26"/>
        <v>0</v>
      </c>
      <c r="S158" s="395">
        <f t="shared" si="26"/>
        <v>0</v>
      </c>
      <c r="T158" s="84">
        <f t="shared" si="26"/>
        <v>0</v>
      </c>
      <c r="U158" s="84">
        <f t="shared" si="26"/>
        <v>0</v>
      </c>
      <c r="V158" s="84">
        <f t="shared" si="26"/>
        <v>0</v>
      </c>
      <c r="W158" s="83">
        <f t="shared" si="26"/>
        <v>0</v>
      </c>
      <c r="X158" s="395">
        <f t="shared" si="26"/>
        <v>0</v>
      </c>
      <c r="Y158" s="84">
        <f t="shared" si="26"/>
        <v>0</v>
      </c>
      <c r="Z158" s="396">
        <f>+IF(X158&lt;&gt;0,+(Y158/X158)*100,0)</f>
        <v>0</v>
      </c>
      <c r="AA158" s="86">
        <f t="shared" si="26"/>
        <v>0</v>
      </c>
    </row>
    <row r="159" spans="1:27" ht="13.5">
      <c r="A159" s="227" t="s">
        <v>328</v>
      </c>
      <c r="B159" s="138"/>
      <c r="C159" s="361"/>
      <c r="D159" s="161"/>
      <c r="E159" s="61"/>
      <c r="F159" s="61"/>
      <c r="G159" s="61"/>
      <c r="H159" s="61"/>
      <c r="I159" s="61"/>
      <c r="J159" s="61"/>
      <c r="K159" s="61"/>
      <c r="L159" s="61"/>
      <c r="M159" s="61"/>
      <c r="N159" s="61"/>
      <c r="O159" s="61"/>
      <c r="P159" s="61"/>
      <c r="Q159" s="61"/>
      <c r="R159" s="61"/>
      <c r="S159" s="61"/>
      <c r="T159" s="61"/>
      <c r="U159" s="61"/>
      <c r="V159" s="61"/>
      <c r="W159" s="61"/>
      <c r="X159" s="61"/>
      <c r="Y159" s="61"/>
      <c r="Z159" s="142"/>
      <c r="AA159" s="160"/>
    </row>
    <row r="160" spans="1:27" ht="4.5" customHeight="1">
      <c r="A160" s="147"/>
      <c r="B160" s="138"/>
      <c r="C160" s="383"/>
      <c r="D160" s="318"/>
      <c r="E160" s="61"/>
      <c r="F160" s="60"/>
      <c r="G160" s="361"/>
      <c r="H160" s="61"/>
      <c r="I160" s="61"/>
      <c r="J160" s="60"/>
      <c r="K160" s="361"/>
      <c r="L160" s="61"/>
      <c r="M160" s="61"/>
      <c r="N160" s="60"/>
      <c r="O160" s="361"/>
      <c r="P160" s="61"/>
      <c r="Q160" s="61"/>
      <c r="R160" s="60"/>
      <c r="S160" s="361"/>
      <c r="T160" s="61"/>
      <c r="U160" s="61"/>
      <c r="V160" s="61"/>
      <c r="W160" s="60"/>
      <c r="X160" s="361"/>
      <c r="Y160" s="61"/>
      <c r="Z160" s="142"/>
      <c r="AA160" s="63"/>
    </row>
    <row r="161" spans="1:27" ht="13.5">
      <c r="A161" s="148" t="s">
        <v>329</v>
      </c>
      <c r="B161" s="138"/>
      <c r="C161" s="394">
        <f aca="true" t="shared" si="27" ref="C161:AA161">SUM(C162:C162)</f>
        <v>0</v>
      </c>
      <c r="D161" s="320">
        <f t="shared" si="27"/>
        <v>0</v>
      </c>
      <c r="E161" s="84">
        <f t="shared" si="27"/>
        <v>0</v>
      </c>
      <c r="F161" s="83">
        <f t="shared" si="27"/>
        <v>0</v>
      </c>
      <c r="G161" s="395">
        <f t="shared" si="27"/>
        <v>0</v>
      </c>
      <c r="H161" s="84">
        <f t="shared" si="27"/>
        <v>0</v>
      </c>
      <c r="I161" s="84">
        <f t="shared" si="27"/>
        <v>0</v>
      </c>
      <c r="J161" s="83">
        <f t="shared" si="27"/>
        <v>0</v>
      </c>
      <c r="K161" s="395">
        <f t="shared" si="27"/>
        <v>0</v>
      </c>
      <c r="L161" s="84">
        <f t="shared" si="27"/>
        <v>0</v>
      </c>
      <c r="M161" s="84">
        <f t="shared" si="27"/>
        <v>0</v>
      </c>
      <c r="N161" s="83">
        <f t="shared" si="27"/>
        <v>0</v>
      </c>
      <c r="O161" s="395">
        <f t="shared" si="27"/>
        <v>0</v>
      </c>
      <c r="P161" s="84">
        <f t="shared" si="27"/>
        <v>0</v>
      </c>
      <c r="Q161" s="84">
        <f t="shared" si="27"/>
        <v>0</v>
      </c>
      <c r="R161" s="83">
        <f t="shared" si="27"/>
        <v>0</v>
      </c>
      <c r="S161" s="395">
        <f t="shared" si="27"/>
        <v>0</v>
      </c>
      <c r="T161" s="84">
        <f t="shared" si="27"/>
        <v>0</v>
      </c>
      <c r="U161" s="84">
        <f t="shared" si="27"/>
        <v>0</v>
      </c>
      <c r="V161" s="84">
        <f t="shared" si="27"/>
        <v>0</v>
      </c>
      <c r="W161" s="83">
        <f t="shared" si="27"/>
        <v>0</v>
      </c>
      <c r="X161" s="395">
        <f t="shared" si="27"/>
        <v>0</v>
      </c>
      <c r="Y161" s="84">
        <f t="shared" si="27"/>
        <v>0</v>
      </c>
      <c r="Z161" s="396">
        <f>+IF(X161&lt;&gt;0,+(Y161/X161)*100,0)</f>
        <v>0</v>
      </c>
      <c r="AA161" s="86">
        <f t="shared" si="27"/>
        <v>0</v>
      </c>
    </row>
    <row r="162" spans="1:27" ht="13.5">
      <c r="A162" s="227" t="s">
        <v>329</v>
      </c>
      <c r="B162" s="138"/>
      <c r="C162" s="361"/>
      <c r="D162" s="161"/>
      <c r="E162" s="61"/>
      <c r="F162" s="61"/>
      <c r="G162" s="61"/>
      <c r="H162" s="61"/>
      <c r="I162" s="61"/>
      <c r="J162" s="61"/>
      <c r="K162" s="61"/>
      <c r="L162" s="61"/>
      <c r="M162" s="61"/>
      <c r="N162" s="61"/>
      <c r="O162" s="61"/>
      <c r="P162" s="61"/>
      <c r="Q162" s="61"/>
      <c r="R162" s="61"/>
      <c r="S162" s="61"/>
      <c r="T162" s="61"/>
      <c r="U162" s="61"/>
      <c r="V162" s="61"/>
      <c r="W162" s="61"/>
      <c r="X162" s="61"/>
      <c r="Y162" s="61"/>
      <c r="Z162" s="142"/>
      <c r="AA162" s="160"/>
    </row>
    <row r="163" spans="1:27" ht="4.5" customHeight="1">
      <c r="A163" s="147"/>
      <c r="B163" s="138"/>
      <c r="C163" s="383"/>
      <c r="D163" s="318"/>
      <c r="E163" s="61"/>
      <c r="F163" s="60"/>
      <c r="G163" s="361"/>
      <c r="H163" s="61"/>
      <c r="I163" s="61"/>
      <c r="J163" s="60"/>
      <c r="K163" s="361"/>
      <c r="L163" s="61"/>
      <c r="M163" s="61"/>
      <c r="N163" s="60"/>
      <c r="O163" s="361"/>
      <c r="P163" s="61"/>
      <c r="Q163" s="61"/>
      <c r="R163" s="60"/>
      <c r="S163" s="361"/>
      <c r="T163" s="61"/>
      <c r="U163" s="61"/>
      <c r="V163" s="61"/>
      <c r="W163" s="60"/>
      <c r="X163" s="361"/>
      <c r="Y163" s="61"/>
      <c r="Z163" s="142"/>
      <c r="AA163" s="63"/>
    </row>
    <row r="164" spans="1:27" ht="13.5">
      <c r="A164" s="148" t="s">
        <v>330</v>
      </c>
      <c r="B164" s="138"/>
      <c r="C164" s="394">
        <f aca="true" t="shared" si="28" ref="C164:AA164">SUM(C165:C165)</f>
        <v>0</v>
      </c>
      <c r="D164" s="320">
        <f t="shared" si="28"/>
        <v>0</v>
      </c>
      <c r="E164" s="84">
        <f t="shared" si="28"/>
        <v>0</v>
      </c>
      <c r="F164" s="83">
        <f t="shared" si="28"/>
        <v>0</v>
      </c>
      <c r="G164" s="395">
        <f t="shared" si="28"/>
        <v>0</v>
      </c>
      <c r="H164" s="84">
        <f t="shared" si="28"/>
        <v>0</v>
      </c>
      <c r="I164" s="84">
        <f t="shared" si="28"/>
        <v>0</v>
      </c>
      <c r="J164" s="83">
        <f t="shared" si="28"/>
        <v>0</v>
      </c>
      <c r="K164" s="395">
        <f t="shared" si="28"/>
        <v>0</v>
      </c>
      <c r="L164" s="84">
        <f t="shared" si="28"/>
        <v>0</v>
      </c>
      <c r="M164" s="84">
        <f t="shared" si="28"/>
        <v>0</v>
      </c>
      <c r="N164" s="83">
        <f t="shared" si="28"/>
        <v>0</v>
      </c>
      <c r="O164" s="395">
        <f t="shared" si="28"/>
        <v>0</v>
      </c>
      <c r="P164" s="84">
        <f t="shared" si="28"/>
        <v>0</v>
      </c>
      <c r="Q164" s="84">
        <f t="shared" si="28"/>
        <v>0</v>
      </c>
      <c r="R164" s="83">
        <f t="shared" si="28"/>
        <v>0</v>
      </c>
      <c r="S164" s="395">
        <f t="shared" si="28"/>
        <v>0</v>
      </c>
      <c r="T164" s="84">
        <f t="shared" si="28"/>
        <v>0</v>
      </c>
      <c r="U164" s="84">
        <f t="shared" si="28"/>
        <v>0</v>
      </c>
      <c r="V164" s="84">
        <f t="shared" si="28"/>
        <v>0</v>
      </c>
      <c r="W164" s="83">
        <f t="shared" si="28"/>
        <v>0</v>
      </c>
      <c r="X164" s="395">
        <f t="shared" si="28"/>
        <v>0</v>
      </c>
      <c r="Y164" s="84">
        <f t="shared" si="28"/>
        <v>0</v>
      </c>
      <c r="Z164" s="396">
        <f t="shared" si="28"/>
        <v>0</v>
      </c>
      <c r="AA164" s="86">
        <f t="shared" si="28"/>
        <v>0</v>
      </c>
    </row>
    <row r="165" spans="1:27" ht="13.5">
      <c r="A165" s="227" t="s">
        <v>330</v>
      </c>
      <c r="B165" s="138"/>
      <c r="C165" s="361"/>
      <c r="D165" s="161"/>
      <c r="E165" s="61"/>
      <c r="F165" s="61"/>
      <c r="G165" s="61"/>
      <c r="H165" s="61"/>
      <c r="I165" s="61"/>
      <c r="J165" s="61"/>
      <c r="K165" s="61"/>
      <c r="L165" s="61"/>
      <c r="M165" s="61"/>
      <c r="N165" s="61"/>
      <c r="O165" s="61"/>
      <c r="P165" s="61"/>
      <c r="Q165" s="61"/>
      <c r="R165" s="61"/>
      <c r="S165" s="61"/>
      <c r="T165" s="61"/>
      <c r="U165" s="61"/>
      <c r="V165" s="61"/>
      <c r="W165" s="61"/>
      <c r="X165" s="61"/>
      <c r="Y165" s="61"/>
      <c r="Z165" s="142"/>
      <c r="AA165" s="160"/>
    </row>
    <row r="166" spans="1:27" ht="4.5" customHeight="1">
      <c r="A166" s="147"/>
      <c r="B166" s="138"/>
      <c r="C166" s="383"/>
      <c r="D166" s="318"/>
      <c r="E166" s="61"/>
      <c r="F166" s="60"/>
      <c r="G166" s="361"/>
      <c r="H166" s="61"/>
      <c r="I166" s="61"/>
      <c r="J166" s="60"/>
      <c r="K166" s="361"/>
      <c r="L166" s="61"/>
      <c r="M166" s="61"/>
      <c r="N166" s="60"/>
      <c r="O166" s="361"/>
      <c r="P166" s="61"/>
      <c r="Q166" s="61"/>
      <c r="R166" s="60"/>
      <c r="S166" s="361"/>
      <c r="T166" s="61"/>
      <c r="U166" s="61"/>
      <c r="V166" s="61"/>
      <c r="W166" s="60"/>
      <c r="X166" s="361"/>
      <c r="Y166" s="61"/>
      <c r="Z166" s="142"/>
      <c r="AA166" s="63"/>
    </row>
    <row r="167" spans="1:27" ht="13.5">
      <c r="A167" s="150" t="s">
        <v>433</v>
      </c>
      <c r="B167" s="151"/>
      <c r="C167" s="397">
        <f aca="true" t="shared" si="29" ref="C167:Y167">C6+C74+C103+C110+C118+C136+C139+C149+C152+C155+C158+C161+C164</f>
        <v>0</v>
      </c>
      <c r="D167" s="342">
        <f t="shared" si="29"/>
        <v>0</v>
      </c>
      <c r="E167" s="262">
        <f t="shared" si="29"/>
        <v>0</v>
      </c>
      <c r="F167" s="343">
        <f t="shared" si="29"/>
        <v>0</v>
      </c>
      <c r="G167" s="398">
        <f t="shared" si="29"/>
        <v>0</v>
      </c>
      <c r="H167" s="262">
        <f t="shared" si="29"/>
        <v>0</v>
      </c>
      <c r="I167" s="262">
        <f t="shared" si="29"/>
        <v>0</v>
      </c>
      <c r="J167" s="343">
        <f t="shared" si="29"/>
        <v>0</v>
      </c>
      <c r="K167" s="398">
        <f t="shared" si="29"/>
        <v>0</v>
      </c>
      <c r="L167" s="262">
        <f t="shared" si="29"/>
        <v>0</v>
      </c>
      <c r="M167" s="262">
        <f t="shared" si="29"/>
        <v>0</v>
      </c>
      <c r="N167" s="343">
        <f t="shared" si="29"/>
        <v>0</v>
      </c>
      <c r="O167" s="398">
        <f t="shared" si="29"/>
        <v>0</v>
      </c>
      <c r="P167" s="262">
        <f t="shared" si="29"/>
        <v>0</v>
      </c>
      <c r="Q167" s="262">
        <f t="shared" si="29"/>
        <v>0</v>
      </c>
      <c r="R167" s="343">
        <f t="shared" si="29"/>
        <v>0</v>
      </c>
      <c r="S167" s="398">
        <f t="shared" si="29"/>
        <v>0</v>
      </c>
      <c r="T167" s="262">
        <f t="shared" si="29"/>
        <v>0</v>
      </c>
      <c r="U167" s="262">
        <f t="shared" si="29"/>
        <v>0</v>
      </c>
      <c r="V167" s="262">
        <f t="shared" si="29"/>
        <v>0</v>
      </c>
      <c r="W167" s="343">
        <f t="shared" si="29"/>
        <v>0</v>
      </c>
      <c r="X167" s="398">
        <f t="shared" si="29"/>
        <v>0</v>
      </c>
      <c r="Y167" s="262">
        <f t="shared" si="29"/>
        <v>0</v>
      </c>
      <c r="Z167" s="263">
        <f>+IF(X167&lt;&gt;0,+(Y167/X167)*100,0)</f>
        <v>0</v>
      </c>
      <c r="AA167" s="281">
        <f>AA6+AA74+AA103+AA110+AA118+AA136+AA139+AA149+AA152+AA155+AA158+AA161+AA164</f>
        <v>0</v>
      </c>
    </row>
    <row r="168" spans="1:27" ht="12.75">
      <c r="A168" s="399"/>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row>
    <row r="169" spans="1:27" ht="13.5">
      <c r="A169" s="357" t="s">
        <v>458</v>
      </c>
      <c r="B169" s="120"/>
      <c r="C169" s="120"/>
      <c r="D169" s="120"/>
      <c r="E169" s="120"/>
      <c r="F169" s="400"/>
      <c r="G169" s="401"/>
      <c r="H169" s="120"/>
      <c r="I169" s="120"/>
      <c r="J169" s="400"/>
      <c r="K169" s="401"/>
      <c r="L169" s="120"/>
      <c r="M169" s="120"/>
      <c r="N169" s="400"/>
      <c r="O169" s="401"/>
      <c r="P169" s="120"/>
      <c r="Q169" s="120"/>
      <c r="R169" s="400"/>
      <c r="S169" s="401"/>
      <c r="T169" s="120"/>
      <c r="U169" s="120"/>
      <c r="V169" s="120"/>
      <c r="W169" s="400"/>
      <c r="X169" s="401"/>
      <c r="Y169" s="120"/>
      <c r="Z169" s="120"/>
      <c r="AA169" s="120"/>
    </row>
    <row r="170" spans="1:27" ht="13.5">
      <c r="A170" s="358" t="s">
        <v>480</v>
      </c>
      <c r="B170" s="120"/>
      <c r="C170" s="120"/>
      <c r="D170" s="120"/>
      <c r="E170" s="120"/>
      <c r="F170" s="400"/>
      <c r="G170" s="401"/>
      <c r="H170" s="120"/>
      <c r="I170" s="120"/>
      <c r="J170" s="400"/>
      <c r="K170" s="401"/>
      <c r="L170" s="120"/>
      <c r="M170" s="120"/>
      <c r="N170" s="400"/>
      <c r="O170" s="401"/>
      <c r="P170" s="120"/>
      <c r="Q170" s="120"/>
      <c r="R170" s="400"/>
      <c r="S170" s="401"/>
      <c r="T170" s="120"/>
      <c r="U170" s="120"/>
      <c r="V170" s="120"/>
      <c r="W170" s="400"/>
      <c r="X170" s="401"/>
      <c r="Y170" s="120"/>
      <c r="Z170" s="120"/>
      <c r="AA170" s="120"/>
    </row>
  </sheetData>
  <sheetProtection/>
  <mergeCells count="3">
    <mergeCell ref="A1:AA1"/>
    <mergeCell ref="D2:F2"/>
    <mergeCell ref="G2:AA2"/>
  </mergeCells>
  <printOptions horizontalCentered="1"/>
  <pageMargins left="0.551181102362205" right="0.22" top="0.27" bottom="0.32" header="0.31496062992126" footer="0.31496062992126"/>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AA170"/>
  <sheetViews>
    <sheetView showGridLines="0" zoomScalePageLayoutView="0" workbookViewId="0" topLeftCell="A1">
      <selection activeCell="A1" sqref="A1:AA1"/>
    </sheetView>
  </sheetViews>
  <sheetFormatPr defaultColWidth="9.140625" defaultRowHeight="12.75"/>
  <cols>
    <col min="1" max="1" width="35.7109375" style="0" customWidth="1"/>
    <col min="2" max="2" width="4.00390625" style="0"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36" customHeight="1">
      <c r="A1" s="407" t="s">
        <v>434</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ht="24.75" customHeight="1">
      <c r="A2" s="165" t="s">
        <v>1</v>
      </c>
      <c r="B2" s="166" t="s">
        <v>64</v>
      </c>
      <c r="C2" s="325" t="s">
        <v>2</v>
      </c>
      <c r="D2" s="408" t="s">
        <v>3</v>
      </c>
      <c r="E2" s="415" t="s">
        <v>4</v>
      </c>
      <c r="F2" s="415"/>
      <c r="G2" s="416"/>
      <c r="H2" s="416"/>
      <c r="I2" s="416"/>
      <c r="J2" s="416"/>
      <c r="K2" s="416"/>
      <c r="L2" s="416"/>
      <c r="M2" s="416"/>
      <c r="N2" s="416"/>
      <c r="O2" s="416"/>
      <c r="P2" s="416"/>
      <c r="Q2" s="416"/>
      <c r="R2" s="416"/>
      <c r="S2" s="416"/>
      <c r="T2" s="416"/>
      <c r="U2" s="416"/>
      <c r="V2" s="416"/>
      <c r="W2" s="416"/>
      <c r="X2" s="416"/>
      <c r="Y2" s="416"/>
      <c r="Z2" s="416"/>
      <c r="AA2" s="417"/>
    </row>
    <row r="3" spans="1:27" ht="24.75" customHeight="1">
      <c r="A3" s="363" t="s">
        <v>5</v>
      </c>
      <c r="B3" s="168"/>
      <c r="C3" s="329" t="s">
        <v>6</v>
      </c>
      <c r="D3" s="327" t="s">
        <v>6</v>
      </c>
      <c r="E3" s="326" t="s">
        <v>7</v>
      </c>
      <c r="F3" s="49" t="s">
        <v>8</v>
      </c>
      <c r="G3" s="364" t="s">
        <v>9</v>
      </c>
      <c r="H3" s="326" t="s">
        <v>10</v>
      </c>
      <c r="I3" s="326" t="s">
        <v>11</v>
      </c>
      <c r="J3" s="49" t="s">
        <v>12</v>
      </c>
      <c r="K3" s="364" t="s">
        <v>13</v>
      </c>
      <c r="L3" s="326" t="s">
        <v>14</v>
      </c>
      <c r="M3" s="326" t="s">
        <v>15</v>
      </c>
      <c r="N3" s="49" t="s">
        <v>16</v>
      </c>
      <c r="O3" s="364" t="s">
        <v>17</v>
      </c>
      <c r="P3" s="326" t="s">
        <v>18</v>
      </c>
      <c r="Q3" s="326" t="s">
        <v>19</v>
      </c>
      <c r="R3" s="49" t="s">
        <v>20</v>
      </c>
      <c r="S3" s="364" t="s">
        <v>21</v>
      </c>
      <c r="T3" s="326" t="s">
        <v>22</v>
      </c>
      <c r="U3" s="326" t="s">
        <v>23</v>
      </c>
      <c r="V3" s="326" t="s">
        <v>24</v>
      </c>
      <c r="W3" s="49" t="s">
        <v>25</v>
      </c>
      <c r="X3" s="364" t="s">
        <v>26</v>
      </c>
      <c r="Y3" s="326" t="s">
        <v>27</v>
      </c>
      <c r="Z3" s="326" t="s">
        <v>28</v>
      </c>
      <c r="AA3" s="329" t="s">
        <v>29</v>
      </c>
    </row>
    <row r="4" spans="1:27" ht="15" customHeight="1">
      <c r="A4" s="365" t="s">
        <v>435</v>
      </c>
      <c r="B4" s="366"/>
      <c r="C4" s="367"/>
      <c r="D4" s="368"/>
      <c r="E4" s="369"/>
      <c r="F4" s="370"/>
      <c r="G4" s="371"/>
      <c r="H4" s="369"/>
      <c r="I4" s="369"/>
      <c r="J4" s="370"/>
      <c r="K4" s="371"/>
      <c r="L4" s="369"/>
      <c r="M4" s="369"/>
      <c r="N4" s="370"/>
      <c r="O4" s="371"/>
      <c r="P4" s="369"/>
      <c r="Q4" s="369"/>
      <c r="R4" s="370"/>
      <c r="S4" s="371"/>
      <c r="T4" s="369"/>
      <c r="U4" s="369"/>
      <c r="V4" s="369"/>
      <c r="W4" s="370"/>
      <c r="X4" s="371"/>
      <c r="Y4" s="369"/>
      <c r="Z4" s="369"/>
      <c r="AA4" s="372"/>
    </row>
    <row r="5" spans="1:27" ht="4.5" customHeight="1">
      <c r="A5" s="148"/>
      <c r="B5" s="138"/>
      <c r="C5" s="373"/>
      <c r="D5" s="374"/>
      <c r="E5" s="375"/>
      <c r="F5" s="376"/>
      <c r="G5" s="377"/>
      <c r="H5" s="375"/>
      <c r="I5" s="375"/>
      <c r="J5" s="376"/>
      <c r="K5" s="377"/>
      <c r="L5" s="375"/>
      <c r="M5" s="375"/>
      <c r="N5" s="376"/>
      <c r="O5" s="377"/>
      <c r="P5" s="375"/>
      <c r="Q5" s="375"/>
      <c r="R5" s="376"/>
      <c r="S5" s="377"/>
      <c r="T5" s="375"/>
      <c r="U5" s="375"/>
      <c r="V5" s="375"/>
      <c r="W5" s="376"/>
      <c r="X5" s="377"/>
      <c r="Y5" s="375"/>
      <c r="Z5" s="375"/>
      <c r="AA5" s="378"/>
    </row>
    <row r="6" spans="1:27" ht="13.5">
      <c r="A6" s="148" t="s">
        <v>311</v>
      </c>
      <c r="B6" s="138"/>
      <c r="C6" s="379">
        <f aca="true" t="shared" si="0" ref="C6:Y6">C7+C12+C16+C26+C37+C44+C52+C62+C68</f>
        <v>0</v>
      </c>
      <c r="D6" s="380">
        <f t="shared" si="0"/>
        <v>0</v>
      </c>
      <c r="E6" s="102">
        <f t="shared" si="0"/>
        <v>0</v>
      </c>
      <c r="F6" s="101">
        <f t="shared" si="0"/>
        <v>0</v>
      </c>
      <c r="G6" s="381">
        <f t="shared" si="0"/>
        <v>0</v>
      </c>
      <c r="H6" s="102">
        <f t="shared" si="0"/>
        <v>0</v>
      </c>
      <c r="I6" s="102">
        <f t="shared" si="0"/>
        <v>0</v>
      </c>
      <c r="J6" s="101">
        <f t="shared" si="0"/>
        <v>0</v>
      </c>
      <c r="K6" s="381">
        <f t="shared" si="0"/>
        <v>0</v>
      </c>
      <c r="L6" s="102">
        <f t="shared" si="0"/>
        <v>0</v>
      </c>
      <c r="M6" s="102">
        <f t="shared" si="0"/>
        <v>0</v>
      </c>
      <c r="N6" s="101">
        <f t="shared" si="0"/>
        <v>0</v>
      </c>
      <c r="O6" s="381">
        <f t="shared" si="0"/>
        <v>0</v>
      </c>
      <c r="P6" s="102">
        <f t="shared" si="0"/>
        <v>0</v>
      </c>
      <c r="Q6" s="102">
        <f t="shared" si="0"/>
        <v>0</v>
      </c>
      <c r="R6" s="101">
        <f t="shared" si="0"/>
        <v>0</v>
      </c>
      <c r="S6" s="381">
        <f t="shared" si="0"/>
        <v>0</v>
      </c>
      <c r="T6" s="102">
        <f t="shared" si="0"/>
        <v>0</v>
      </c>
      <c r="U6" s="102">
        <f t="shared" si="0"/>
        <v>0</v>
      </c>
      <c r="V6" s="102">
        <f t="shared" si="0"/>
        <v>0</v>
      </c>
      <c r="W6" s="101">
        <f t="shared" si="0"/>
        <v>0</v>
      </c>
      <c r="X6" s="381">
        <f t="shared" si="0"/>
        <v>0</v>
      </c>
      <c r="Y6" s="102">
        <f t="shared" si="0"/>
        <v>0</v>
      </c>
      <c r="Z6" s="139">
        <f>+IF(X6&lt;&gt;0,+(Y6/X6)*100,0)</f>
        <v>0</v>
      </c>
      <c r="AA6" s="104">
        <f>AA7+AA12+AA16+AA26+AA37+AA44+AA52+AA62+AA68</f>
        <v>0</v>
      </c>
    </row>
    <row r="7" spans="1:27" ht="13.5">
      <c r="A7" s="227" t="s">
        <v>302</v>
      </c>
      <c r="B7" s="138"/>
      <c r="C7" s="359">
        <f aca="true" t="shared" si="1" ref="C7:Y7">SUM(C8:C11)</f>
        <v>0</v>
      </c>
      <c r="D7" s="360">
        <f t="shared" si="1"/>
        <v>0</v>
      </c>
      <c r="E7" s="321">
        <f t="shared" si="1"/>
        <v>0</v>
      </c>
      <c r="F7" s="321">
        <f t="shared" si="1"/>
        <v>0</v>
      </c>
      <c r="G7" s="321">
        <f t="shared" si="1"/>
        <v>0</v>
      </c>
      <c r="H7" s="321">
        <f t="shared" si="1"/>
        <v>0</v>
      </c>
      <c r="I7" s="321">
        <f t="shared" si="1"/>
        <v>0</v>
      </c>
      <c r="J7" s="321">
        <f t="shared" si="1"/>
        <v>0</v>
      </c>
      <c r="K7" s="321">
        <f t="shared" si="1"/>
        <v>0</v>
      </c>
      <c r="L7" s="321">
        <f t="shared" si="1"/>
        <v>0</v>
      </c>
      <c r="M7" s="321">
        <f t="shared" si="1"/>
        <v>0</v>
      </c>
      <c r="N7" s="321">
        <f t="shared" si="1"/>
        <v>0</v>
      </c>
      <c r="O7" s="321">
        <f t="shared" si="1"/>
        <v>0</v>
      </c>
      <c r="P7" s="321">
        <f t="shared" si="1"/>
        <v>0</v>
      </c>
      <c r="Q7" s="321">
        <f t="shared" si="1"/>
        <v>0</v>
      </c>
      <c r="R7" s="321">
        <f t="shared" si="1"/>
        <v>0</v>
      </c>
      <c r="S7" s="321">
        <f t="shared" si="1"/>
        <v>0</v>
      </c>
      <c r="T7" s="321">
        <f t="shared" si="1"/>
        <v>0</v>
      </c>
      <c r="U7" s="321">
        <f t="shared" si="1"/>
        <v>0</v>
      </c>
      <c r="V7" s="321">
        <f t="shared" si="1"/>
        <v>0</v>
      </c>
      <c r="W7" s="321">
        <f t="shared" si="1"/>
        <v>0</v>
      </c>
      <c r="X7" s="321">
        <f t="shared" si="1"/>
        <v>0</v>
      </c>
      <c r="Y7" s="321">
        <f t="shared" si="1"/>
        <v>0</v>
      </c>
      <c r="Z7" s="356">
        <f>+IF(X7&lt;&gt;0,+(Y7/X7)*100,0)</f>
        <v>0</v>
      </c>
      <c r="AA7" s="362">
        <f>SUM(AA8:AA11)</f>
        <v>0</v>
      </c>
    </row>
    <row r="8" spans="1:27" ht="13.5">
      <c r="A8" s="382" t="s">
        <v>175</v>
      </c>
      <c r="B8" s="138"/>
      <c r="C8" s="361"/>
      <c r="D8" s="161"/>
      <c r="E8" s="61"/>
      <c r="F8" s="61"/>
      <c r="G8" s="61"/>
      <c r="H8" s="61"/>
      <c r="I8" s="61"/>
      <c r="J8" s="61"/>
      <c r="K8" s="61"/>
      <c r="L8" s="61"/>
      <c r="M8" s="61"/>
      <c r="N8" s="61"/>
      <c r="O8" s="61"/>
      <c r="P8" s="61"/>
      <c r="Q8" s="61"/>
      <c r="R8" s="61"/>
      <c r="S8" s="61"/>
      <c r="T8" s="61"/>
      <c r="U8" s="61"/>
      <c r="V8" s="61"/>
      <c r="W8" s="61"/>
      <c r="X8" s="61"/>
      <c r="Y8" s="61"/>
      <c r="Z8" s="142"/>
      <c r="AA8" s="160"/>
    </row>
    <row r="9" spans="1:27" ht="13.5">
      <c r="A9" s="382" t="s">
        <v>341</v>
      </c>
      <c r="B9" s="138"/>
      <c r="C9" s="361"/>
      <c r="D9" s="161"/>
      <c r="E9" s="61"/>
      <c r="F9" s="61"/>
      <c r="G9" s="61"/>
      <c r="H9" s="61"/>
      <c r="I9" s="61"/>
      <c r="J9" s="61"/>
      <c r="K9" s="61"/>
      <c r="L9" s="61"/>
      <c r="M9" s="61"/>
      <c r="N9" s="61"/>
      <c r="O9" s="61"/>
      <c r="P9" s="61"/>
      <c r="Q9" s="61"/>
      <c r="R9" s="61"/>
      <c r="S9" s="61"/>
      <c r="T9" s="61"/>
      <c r="U9" s="61"/>
      <c r="V9" s="61"/>
      <c r="W9" s="61"/>
      <c r="X9" s="61"/>
      <c r="Y9" s="61"/>
      <c r="Z9" s="142"/>
      <c r="AA9" s="160"/>
    </row>
    <row r="10" spans="1:27" ht="13.5">
      <c r="A10" s="382" t="s">
        <v>342</v>
      </c>
      <c r="B10" s="138"/>
      <c r="C10" s="361"/>
      <c r="D10" s="161"/>
      <c r="E10" s="61"/>
      <c r="F10" s="61"/>
      <c r="G10" s="61"/>
      <c r="H10" s="61"/>
      <c r="I10" s="61"/>
      <c r="J10" s="61"/>
      <c r="K10" s="61"/>
      <c r="L10" s="61"/>
      <c r="M10" s="61"/>
      <c r="N10" s="61"/>
      <c r="O10" s="61"/>
      <c r="P10" s="61"/>
      <c r="Q10" s="61"/>
      <c r="R10" s="61"/>
      <c r="S10" s="61"/>
      <c r="T10" s="61"/>
      <c r="U10" s="61"/>
      <c r="V10" s="61"/>
      <c r="W10" s="61"/>
      <c r="X10" s="61"/>
      <c r="Y10" s="61"/>
      <c r="Z10" s="142"/>
      <c r="AA10" s="160"/>
    </row>
    <row r="11" spans="1:27" ht="13.5">
      <c r="A11" s="382" t="s">
        <v>343</v>
      </c>
      <c r="B11" s="138"/>
      <c r="C11" s="361"/>
      <c r="D11" s="161"/>
      <c r="E11" s="61"/>
      <c r="F11" s="61"/>
      <c r="G11" s="61"/>
      <c r="H11" s="61"/>
      <c r="I11" s="61"/>
      <c r="J11" s="61"/>
      <c r="K11" s="61"/>
      <c r="L11" s="61"/>
      <c r="M11" s="61"/>
      <c r="N11" s="61"/>
      <c r="O11" s="61"/>
      <c r="P11" s="61"/>
      <c r="Q11" s="61"/>
      <c r="R11" s="61"/>
      <c r="S11" s="61"/>
      <c r="T11" s="61"/>
      <c r="U11" s="61"/>
      <c r="V11" s="61"/>
      <c r="W11" s="61"/>
      <c r="X11" s="61"/>
      <c r="Y11" s="61"/>
      <c r="Z11" s="142"/>
      <c r="AA11" s="160"/>
    </row>
    <row r="12" spans="1:27" ht="13.5">
      <c r="A12" s="227" t="s">
        <v>303</v>
      </c>
      <c r="B12" s="138"/>
      <c r="C12" s="361">
        <f aca="true" t="shared" si="2" ref="C12:Y12">SUM(C13:C15)</f>
        <v>0</v>
      </c>
      <c r="D12" s="161">
        <f t="shared" si="2"/>
        <v>0</v>
      </c>
      <c r="E12" s="61">
        <f t="shared" si="2"/>
        <v>0</v>
      </c>
      <c r="F12" s="61">
        <f t="shared" si="2"/>
        <v>0</v>
      </c>
      <c r="G12" s="61">
        <f t="shared" si="2"/>
        <v>0</v>
      </c>
      <c r="H12" s="61">
        <f t="shared" si="2"/>
        <v>0</v>
      </c>
      <c r="I12" s="61">
        <f t="shared" si="2"/>
        <v>0</v>
      </c>
      <c r="J12" s="61">
        <f t="shared" si="2"/>
        <v>0</v>
      </c>
      <c r="K12" s="61">
        <f t="shared" si="2"/>
        <v>0</v>
      </c>
      <c r="L12" s="61">
        <f t="shared" si="2"/>
        <v>0</v>
      </c>
      <c r="M12" s="61">
        <f t="shared" si="2"/>
        <v>0</v>
      </c>
      <c r="N12" s="61">
        <f t="shared" si="2"/>
        <v>0</v>
      </c>
      <c r="O12" s="61">
        <f t="shared" si="2"/>
        <v>0</v>
      </c>
      <c r="P12" s="61">
        <f t="shared" si="2"/>
        <v>0</v>
      </c>
      <c r="Q12" s="61">
        <f t="shared" si="2"/>
        <v>0</v>
      </c>
      <c r="R12" s="61">
        <f t="shared" si="2"/>
        <v>0</v>
      </c>
      <c r="S12" s="61">
        <f t="shared" si="2"/>
        <v>0</v>
      </c>
      <c r="T12" s="61">
        <f t="shared" si="2"/>
        <v>0</v>
      </c>
      <c r="U12" s="61">
        <f t="shared" si="2"/>
        <v>0</v>
      </c>
      <c r="V12" s="61">
        <f t="shared" si="2"/>
        <v>0</v>
      </c>
      <c r="W12" s="61">
        <f t="shared" si="2"/>
        <v>0</v>
      </c>
      <c r="X12" s="61">
        <f t="shared" si="2"/>
        <v>0</v>
      </c>
      <c r="Y12" s="61">
        <f t="shared" si="2"/>
        <v>0</v>
      </c>
      <c r="Z12" s="142">
        <f>+IF(X12&lt;&gt;0,+(Y12/X12)*100,0)</f>
        <v>0</v>
      </c>
      <c r="AA12" s="160">
        <f>SUM(AA13:AA15)</f>
        <v>0</v>
      </c>
    </row>
    <row r="13" spans="1:27" ht="13.5">
      <c r="A13" s="382" t="s">
        <v>344</v>
      </c>
      <c r="B13" s="138"/>
      <c r="C13" s="361"/>
      <c r="D13" s="161"/>
      <c r="E13" s="61"/>
      <c r="F13" s="61"/>
      <c r="G13" s="61"/>
      <c r="H13" s="61"/>
      <c r="I13" s="61"/>
      <c r="J13" s="61"/>
      <c r="K13" s="61"/>
      <c r="L13" s="61"/>
      <c r="M13" s="61"/>
      <c r="N13" s="61"/>
      <c r="O13" s="61"/>
      <c r="P13" s="61"/>
      <c r="Q13" s="61"/>
      <c r="R13" s="61"/>
      <c r="S13" s="61"/>
      <c r="T13" s="61"/>
      <c r="U13" s="61"/>
      <c r="V13" s="61"/>
      <c r="W13" s="61"/>
      <c r="X13" s="61"/>
      <c r="Y13" s="61"/>
      <c r="Z13" s="142"/>
      <c r="AA13" s="160"/>
    </row>
    <row r="14" spans="1:27" ht="13.5">
      <c r="A14" s="382" t="s">
        <v>345</v>
      </c>
      <c r="B14" s="138"/>
      <c r="C14" s="361"/>
      <c r="D14" s="161"/>
      <c r="E14" s="61"/>
      <c r="F14" s="61"/>
      <c r="G14" s="61"/>
      <c r="H14" s="61"/>
      <c r="I14" s="61"/>
      <c r="J14" s="61"/>
      <c r="K14" s="61"/>
      <c r="L14" s="61"/>
      <c r="M14" s="61"/>
      <c r="N14" s="61"/>
      <c r="O14" s="61"/>
      <c r="P14" s="61"/>
      <c r="Q14" s="61"/>
      <c r="R14" s="61"/>
      <c r="S14" s="61"/>
      <c r="T14" s="61"/>
      <c r="U14" s="61"/>
      <c r="V14" s="61"/>
      <c r="W14" s="61"/>
      <c r="X14" s="61"/>
      <c r="Y14" s="61"/>
      <c r="Z14" s="142"/>
      <c r="AA14" s="160"/>
    </row>
    <row r="15" spans="1:27" ht="13.5">
      <c r="A15" s="382" t="s">
        <v>346</v>
      </c>
      <c r="B15" s="138"/>
      <c r="C15" s="361"/>
      <c r="D15" s="161"/>
      <c r="E15" s="61"/>
      <c r="F15" s="61"/>
      <c r="G15" s="61"/>
      <c r="H15" s="61"/>
      <c r="I15" s="61"/>
      <c r="J15" s="61"/>
      <c r="K15" s="61"/>
      <c r="L15" s="61"/>
      <c r="M15" s="61"/>
      <c r="N15" s="61"/>
      <c r="O15" s="61"/>
      <c r="P15" s="61"/>
      <c r="Q15" s="61"/>
      <c r="R15" s="61"/>
      <c r="S15" s="61"/>
      <c r="T15" s="61"/>
      <c r="U15" s="61"/>
      <c r="V15" s="61"/>
      <c r="W15" s="61"/>
      <c r="X15" s="61"/>
      <c r="Y15" s="61"/>
      <c r="Z15" s="142"/>
      <c r="AA15" s="160"/>
    </row>
    <row r="16" spans="1:27" ht="13.5">
      <c r="A16" s="227" t="s">
        <v>304</v>
      </c>
      <c r="B16" s="138"/>
      <c r="C16" s="361">
        <f aca="true" t="shared" si="3" ref="C16:Y16">SUM(C17:C25)</f>
        <v>0</v>
      </c>
      <c r="D16" s="161">
        <f t="shared" si="3"/>
        <v>0</v>
      </c>
      <c r="E16" s="61">
        <f t="shared" si="3"/>
        <v>0</v>
      </c>
      <c r="F16" s="61">
        <f t="shared" si="3"/>
        <v>0</v>
      </c>
      <c r="G16" s="61">
        <f t="shared" si="3"/>
        <v>0</v>
      </c>
      <c r="H16" s="61">
        <f t="shared" si="3"/>
        <v>0</v>
      </c>
      <c r="I16" s="61">
        <f t="shared" si="3"/>
        <v>0</v>
      </c>
      <c r="J16" s="61">
        <f t="shared" si="3"/>
        <v>0</v>
      </c>
      <c r="K16" s="61">
        <f t="shared" si="3"/>
        <v>0</v>
      </c>
      <c r="L16" s="61">
        <f t="shared" si="3"/>
        <v>0</v>
      </c>
      <c r="M16" s="61">
        <f t="shared" si="3"/>
        <v>0</v>
      </c>
      <c r="N16" s="61">
        <f t="shared" si="3"/>
        <v>0</v>
      </c>
      <c r="O16" s="61">
        <f t="shared" si="3"/>
        <v>0</v>
      </c>
      <c r="P16" s="61">
        <f t="shared" si="3"/>
        <v>0</v>
      </c>
      <c r="Q16" s="61">
        <f t="shared" si="3"/>
        <v>0</v>
      </c>
      <c r="R16" s="61">
        <f t="shared" si="3"/>
        <v>0</v>
      </c>
      <c r="S16" s="61">
        <f t="shared" si="3"/>
        <v>0</v>
      </c>
      <c r="T16" s="61">
        <f t="shared" si="3"/>
        <v>0</v>
      </c>
      <c r="U16" s="61">
        <f t="shared" si="3"/>
        <v>0</v>
      </c>
      <c r="V16" s="61">
        <f t="shared" si="3"/>
        <v>0</v>
      </c>
      <c r="W16" s="61">
        <f t="shared" si="3"/>
        <v>0</v>
      </c>
      <c r="X16" s="61">
        <f t="shared" si="3"/>
        <v>0</v>
      </c>
      <c r="Y16" s="61">
        <f t="shared" si="3"/>
        <v>0</v>
      </c>
      <c r="Z16" s="142">
        <f>+IF(X16&lt;&gt;0,+(Y16/X16)*100,0)</f>
        <v>0</v>
      </c>
      <c r="AA16" s="160">
        <f>SUM(AA17:AA25)</f>
        <v>0</v>
      </c>
    </row>
    <row r="17" spans="1:27" ht="13.5">
      <c r="A17" s="382" t="s">
        <v>347</v>
      </c>
      <c r="B17" s="138"/>
      <c r="C17" s="361"/>
      <c r="D17" s="161"/>
      <c r="E17" s="61"/>
      <c r="F17" s="61"/>
      <c r="G17" s="61"/>
      <c r="H17" s="61"/>
      <c r="I17" s="61"/>
      <c r="J17" s="61"/>
      <c r="K17" s="61"/>
      <c r="L17" s="61"/>
      <c r="M17" s="61"/>
      <c r="N17" s="61"/>
      <c r="O17" s="61"/>
      <c r="P17" s="61"/>
      <c r="Q17" s="61"/>
      <c r="R17" s="61"/>
      <c r="S17" s="61"/>
      <c r="T17" s="61"/>
      <c r="U17" s="61"/>
      <c r="V17" s="61"/>
      <c r="W17" s="61"/>
      <c r="X17" s="61"/>
      <c r="Y17" s="61"/>
      <c r="Z17" s="142"/>
      <c r="AA17" s="160"/>
    </row>
    <row r="18" spans="1:27" ht="13.5">
      <c r="A18" s="382" t="s">
        <v>348</v>
      </c>
      <c r="B18" s="138"/>
      <c r="C18" s="361"/>
      <c r="D18" s="161"/>
      <c r="E18" s="61"/>
      <c r="F18" s="61"/>
      <c r="G18" s="61"/>
      <c r="H18" s="61"/>
      <c r="I18" s="61"/>
      <c r="J18" s="61"/>
      <c r="K18" s="61"/>
      <c r="L18" s="61"/>
      <c r="M18" s="61"/>
      <c r="N18" s="61"/>
      <c r="O18" s="61"/>
      <c r="P18" s="61"/>
      <c r="Q18" s="61"/>
      <c r="R18" s="61"/>
      <c r="S18" s="61"/>
      <c r="T18" s="61"/>
      <c r="U18" s="61"/>
      <c r="V18" s="61"/>
      <c r="W18" s="61"/>
      <c r="X18" s="61"/>
      <c r="Y18" s="61"/>
      <c r="Z18" s="142"/>
      <c r="AA18" s="160"/>
    </row>
    <row r="19" spans="1:27" ht="13.5">
      <c r="A19" s="382" t="s">
        <v>349</v>
      </c>
      <c r="B19" s="138"/>
      <c r="C19" s="361"/>
      <c r="D19" s="161"/>
      <c r="E19" s="61"/>
      <c r="F19" s="61"/>
      <c r="G19" s="61"/>
      <c r="H19" s="61"/>
      <c r="I19" s="61"/>
      <c r="J19" s="61"/>
      <c r="K19" s="61"/>
      <c r="L19" s="61"/>
      <c r="M19" s="61"/>
      <c r="N19" s="61"/>
      <c r="O19" s="61"/>
      <c r="P19" s="61"/>
      <c r="Q19" s="61"/>
      <c r="R19" s="61"/>
      <c r="S19" s="61"/>
      <c r="T19" s="61"/>
      <c r="U19" s="61"/>
      <c r="V19" s="61"/>
      <c r="W19" s="61"/>
      <c r="X19" s="61"/>
      <c r="Y19" s="61"/>
      <c r="Z19" s="142"/>
      <c r="AA19" s="160"/>
    </row>
    <row r="20" spans="1:27" ht="13.5">
      <c r="A20" s="382" t="s">
        <v>350</v>
      </c>
      <c r="B20" s="138"/>
      <c r="C20" s="361"/>
      <c r="D20" s="161"/>
      <c r="E20" s="61"/>
      <c r="F20" s="61"/>
      <c r="G20" s="61"/>
      <c r="H20" s="61"/>
      <c r="I20" s="61"/>
      <c r="J20" s="61"/>
      <c r="K20" s="61"/>
      <c r="L20" s="61"/>
      <c r="M20" s="61"/>
      <c r="N20" s="61"/>
      <c r="O20" s="61"/>
      <c r="P20" s="61"/>
      <c r="Q20" s="61"/>
      <c r="R20" s="61"/>
      <c r="S20" s="61"/>
      <c r="T20" s="61"/>
      <c r="U20" s="61"/>
      <c r="V20" s="61"/>
      <c r="W20" s="61"/>
      <c r="X20" s="61"/>
      <c r="Y20" s="61"/>
      <c r="Z20" s="142"/>
      <c r="AA20" s="160"/>
    </row>
    <row r="21" spans="1:27" ht="13.5">
      <c r="A21" s="382" t="s">
        <v>351</v>
      </c>
      <c r="B21" s="138"/>
      <c r="C21" s="361"/>
      <c r="D21" s="161"/>
      <c r="E21" s="61"/>
      <c r="F21" s="61"/>
      <c r="G21" s="61"/>
      <c r="H21" s="61"/>
      <c r="I21" s="61"/>
      <c r="J21" s="61"/>
      <c r="K21" s="61"/>
      <c r="L21" s="61"/>
      <c r="M21" s="61"/>
      <c r="N21" s="61"/>
      <c r="O21" s="61"/>
      <c r="P21" s="61"/>
      <c r="Q21" s="61"/>
      <c r="R21" s="61"/>
      <c r="S21" s="61"/>
      <c r="T21" s="61"/>
      <c r="U21" s="61"/>
      <c r="V21" s="61"/>
      <c r="W21" s="61"/>
      <c r="X21" s="61"/>
      <c r="Y21" s="61"/>
      <c r="Z21" s="142"/>
      <c r="AA21" s="160"/>
    </row>
    <row r="22" spans="1:27" ht="13.5">
      <c r="A22" s="382" t="s">
        <v>352</v>
      </c>
      <c r="B22" s="138"/>
      <c r="C22" s="361"/>
      <c r="D22" s="161"/>
      <c r="E22" s="61"/>
      <c r="F22" s="61"/>
      <c r="G22" s="61"/>
      <c r="H22" s="61"/>
      <c r="I22" s="61"/>
      <c r="J22" s="61"/>
      <c r="K22" s="61"/>
      <c r="L22" s="61"/>
      <c r="M22" s="61"/>
      <c r="N22" s="61"/>
      <c r="O22" s="61"/>
      <c r="P22" s="61"/>
      <c r="Q22" s="61"/>
      <c r="R22" s="61"/>
      <c r="S22" s="61"/>
      <c r="T22" s="61"/>
      <c r="U22" s="61"/>
      <c r="V22" s="61"/>
      <c r="W22" s="61"/>
      <c r="X22" s="61"/>
      <c r="Y22" s="61"/>
      <c r="Z22" s="142"/>
      <c r="AA22" s="160"/>
    </row>
    <row r="23" spans="1:27" ht="13.5">
      <c r="A23" s="382" t="s">
        <v>353</v>
      </c>
      <c r="B23" s="138"/>
      <c r="C23" s="361"/>
      <c r="D23" s="161"/>
      <c r="E23" s="61"/>
      <c r="F23" s="61"/>
      <c r="G23" s="61"/>
      <c r="H23" s="61"/>
      <c r="I23" s="61"/>
      <c r="J23" s="61"/>
      <c r="K23" s="61"/>
      <c r="L23" s="61"/>
      <c r="M23" s="61"/>
      <c r="N23" s="61"/>
      <c r="O23" s="61"/>
      <c r="P23" s="61"/>
      <c r="Q23" s="61"/>
      <c r="R23" s="61"/>
      <c r="S23" s="61"/>
      <c r="T23" s="61"/>
      <c r="U23" s="61"/>
      <c r="V23" s="61"/>
      <c r="W23" s="61"/>
      <c r="X23" s="61"/>
      <c r="Y23" s="61"/>
      <c r="Z23" s="142"/>
      <c r="AA23" s="160"/>
    </row>
    <row r="24" spans="1:27" ht="13.5">
      <c r="A24" s="382" t="s">
        <v>354</v>
      </c>
      <c r="B24" s="138"/>
      <c r="C24" s="361"/>
      <c r="D24" s="161"/>
      <c r="E24" s="61"/>
      <c r="F24" s="61"/>
      <c r="G24" s="61"/>
      <c r="H24" s="61"/>
      <c r="I24" s="61"/>
      <c r="J24" s="61"/>
      <c r="K24" s="61"/>
      <c r="L24" s="61"/>
      <c r="M24" s="61"/>
      <c r="N24" s="61"/>
      <c r="O24" s="61"/>
      <c r="P24" s="61"/>
      <c r="Q24" s="61"/>
      <c r="R24" s="61"/>
      <c r="S24" s="61"/>
      <c r="T24" s="61"/>
      <c r="U24" s="61"/>
      <c r="V24" s="61"/>
      <c r="W24" s="61"/>
      <c r="X24" s="61"/>
      <c r="Y24" s="61"/>
      <c r="Z24" s="142"/>
      <c r="AA24" s="160"/>
    </row>
    <row r="25" spans="1:27" ht="13.5">
      <c r="A25" s="382" t="s">
        <v>343</v>
      </c>
      <c r="B25" s="138"/>
      <c r="C25" s="361"/>
      <c r="D25" s="161"/>
      <c r="E25" s="61"/>
      <c r="F25" s="61"/>
      <c r="G25" s="61"/>
      <c r="H25" s="61"/>
      <c r="I25" s="61"/>
      <c r="J25" s="61"/>
      <c r="K25" s="61"/>
      <c r="L25" s="61"/>
      <c r="M25" s="61"/>
      <c r="N25" s="61"/>
      <c r="O25" s="61"/>
      <c r="P25" s="61"/>
      <c r="Q25" s="61"/>
      <c r="R25" s="61"/>
      <c r="S25" s="61"/>
      <c r="T25" s="61"/>
      <c r="U25" s="61"/>
      <c r="V25" s="61"/>
      <c r="W25" s="61"/>
      <c r="X25" s="61"/>
      <c r="Y25" s="61"/>
      <c r="Z25" s="142"/>
      <c r="AA25" s="160"/>
    </row>
    <row r="26" spans="1:27" ht="13.5">
      <c r="A26" s="229" t="s">
        <v>305</v>
      </c>
      <c r="B26" s="144"/>
      <c r="C26" s="361">
        <f aca="true" t="shared" si="4" ref="C26:Y26">SUM(C27:C36)</f>
        <v>0</v>
      </c>
      <c r="D26" s="161">
        <f t="shared" si="4"/>
        <v>0</v>
      </c>
      <c r="E26" s="61">
        <f t="shared" si="4"/>
        <v>0</v>
      </c>
      <c r="F26" s="61">
        <f t="shared" si="4"/>
        <v>0</v>
      </c>
      <c r="G26" s="61">
        <f t="shared" si="4"/>
        <v>0</v>
      </c>
      <c r="H26" s="61">
        <f t="shared" si="4"/>
        <v>0</v>
      </c>
      <c r="I26" s="61">
        <f t="shared" si="4"/>
        <v>0</v>
      </c>
      <c r="J26" s="61">
        <f t="shared" si="4"/>
        <v>0</v>
      </c>
      <c r="K26" s="61">
        <f t="shared" si="4"/>
        <v>0</v>
      </c>
      <c r="L26" s="61">
        <f t="shared" si="4"/>
        <v>0</v>
      </c>
      <c r="M26" s="61">
        <f t="shared" si="4"/>
        <v>0</v>
      </c>
      <c r="N26" s="61">
        <f t="shared" si="4"/>
        <v>0</v>
      </c>
      <c r="O26" s="61">
        <f t="shared" si="4"/>
        <v>0</v>
      </c>
      <c r="P26" s="61">
        <f t="shared" si="4"/>
        <v>0</v>
      </c>
      <c r="Q26" s="61">
        <f t="shared" si="4"/>
        <v>0</v>
      </c>
      <c r="R26" s="61">
        <f t="shared" si="4"/>
        <v>0</v>
      </c>
      <c r="S26" s="61">
        <f t="shared" si="4"/>
        <v>0</v>
      </c>
      <c r="T26" s="61">
        <f t="shared" si="4"/>
        <v>0</v>
      </c>
      <c r="U26" s="61">
        <f t="shared" si="4"/>
        <v>0</v>
      </c>
      <c r="V26" s="61">
        <f t="shared" si="4"/>
        <v>0</v>
      </c>
      <c r="W26" s="61">
        <f t="shared" si="4"/>
        <v>0</v>
      </c>
      <c r="X26" s="61">
        <f t="shared" si="4"/>
        <v>0</v>
      </c>
      <c r="Y26" s="61">
        <f t="shared" si="4"/>
        <v>0</v>
      </c>
      <c r="Z26" s="142">
        <f>+IF(X26&lt;&gt;0,+(Y26/X26)*100,0)</f>
        <v>0</v>
      </c>
      <c r="AA26" s="160">
        <f>SUM(AA27:AA36)</f>
        <v>0</v>
      </c>
    </row>
    <row r="27" spans="1:27" ht="13.5">
      <c r="A27" s="382" t="s">
        <v>355</v>
      </c>
      <c r="B27" s="138"/>
      <c r="C27" s="361"/>
      <c r="D27" s="161"/>
      <c r="E27" s="61"/>
      <c r="F27" s="61"/>
      <c r="G27" s="61"/>
      <c r="H27" s="61"/>
      <c r="I27" s="61"/>
      <c r="J27" s="61"/>
      <c r="K27" s="61"/>
      <c r="L27" s="61"/>
      <c r="M27" s="61"/>
      <c r="N27" s="61"/>
      <c r="O27" s="61"/>
      <c r="P27" s="61"/>
      <c r="Q27" s="61"/>
      <c r="R27" s="61"/>
      <c r="S27" s="61"/>
      <c r="T27" s="61"/>
      <c r="U27" s="61"/>
      <c r="V27" s="61"/>
      <c r="W27" s="61"/>
      <c r="X27" s="61"/>
      <c r="Y27" s="61"/>
      <c r="Z27" s="142"/>
      <c r="AA27" s="160"/>
    </row>
    <row r="28" spans="1:27" ht="13.5">
      <c r="A28" s="382" t="s">
        <v>356</v>
      </c>
      <c r="B28" s="138"/>
      <c r="C28" s="361"/>
      <c r="D28" s="161"/>
      <c r="E28" s="61"/>
      <c r="F28" s="61"/>
      <c r="G28" s="61"/>
      <c r="H28" s="61"/>
      <c r="I28" s="61"/>
      <c r="J28" s="61"/>
      <c r="K28" s="61"/>
      <c r="L28" s="61"/>
      <c r="M28" s="61"/>
      <c r="N28" s="61"/>
      <c r="O28" s="61"/>
      <c r="P28" s="61"/>
      <c r="Q28" s="61"/>
      <c r="R28" s="61"/>
      <c r="S28" s="61"/>
      <c r="T28" s="61"/>
      <c r="U28" s="61"/>
      <c r="V28" s="61"/>
      <c r="W28" s="61"/>
      <c r="X28" s="61"/>
      <c r="Y28" s="61"/>
      <c r="Z28" s="142"/>
      <c r="AA28" s="160"/>
    </row>
    <row r="29" spans="1:27" ht="13.5">
      <c r="A29" s="382" t="s">
        <v>357</v>
      </c>
      <c r="B29" s="138"/>
      <c r="C29" s="361"/>
      <c r="D29" s="161"/>
      <c r="E29" s="61"/>
      <c r="F29" s="61"/>
      <c r="G29" s="61"/>
      <c r="H29" s="61"/>
      <c r="I29" s="61"/>
      <c r="J29" s="61"/>
      <c r="K29" s="61"/>
      <c r="L29" s="61"/>
      <c r="M29" s="61"/>
      <c r="N29" s="61"/>
      <c r="O29" s="61"/>
      <c r="P29" s="61"/>
      <c r="Q29" s="61"/>
      <c r="R29" s="61"/>
      <c r="S29" s="61"/>
      <c r="T29" s="61"/>
      <c r="U29" s="61"/>
      <c r="V29" s="61"/>
      <c r="W29" s="61"/>
      <c r="X29" s="61"/>
      <c r="Y29" s="61"/>
      <c r="Z29" s="142"/>
      <c r="AA29" s="160"/>
    </row>
    <row r="30" spans="1:27" ht="13.5">
      <c r="A30" s="382" t="s">
        <v>358</v>
      </c>
      <c r="B30" s="138"/>
      <c r="C30" s="361"/>
      <c r="D30" s="161"/>
      <c r="E30" s="61"/>
      <c r="F30" s="61"/>
      <c r="G30" s="61"/>
      <c r="H30" s="61"/>
      <c r="I30" s="61"/>
      <c r="J30" s="61"/>
      <c r="K30" s="61"/>
      <c r="L30" s="61"/>
      <c r="M30" s="61"/>
      <c r="N30" s="61"/>
      <c r="O30" s="61"/>
      <c r="P30" s="61"/>
      <c r="Q30" s="61"/>
      <c r="R30" s="61"/>
      <c r="S30" s="61"/>
      <c r="T30" s="61"/>
      <c r="U30" s="61"/>
      <c r="V30" s="61"/>
      <c r="W30" s="61"/>
      <c r="X30" s="61"/>
      <c r="Y30" s="61"/>
      <c r="Z30" s="142"/>
      <c r="AA30" s="160"/>
    </row>
    <row r="31" spans="1:27" ht="13.5">
      <c r="A31" s="382" t="s">
        <v>359</v>
      </c>
      <c r="B31" s="138"/>
      <c r="C31" s="361"/>
      <c r="D31" s="161"/>
      <c r="E31" s="61"/>
      <c r="F31" s="61"/>
      <c r="G31" s="61"/>
      <c r="H31" s="61"/>
      <c r="I31" s="61"/>
      <c r="J31" s="61"/>
      <c r="K31" s="61"/>
      <c r="L31" s="61"/>
      <c r="M31" s="61"/>
      <c r="N31" s="61"/>
      <c r="O31" s="61"/>
      <c r="P31" s="61"/>
      <c r="Q31" s="61"/>
      <c r="R31" s="61"/>
      <c r="S31" s="61"/>
      <c r="T31" s="61"/>
      <c r="U31" s="61"/>
      <c r="V31" s="61"/>
      <c r="W31" s="61"/>
      <c r="X31" s="61"/>
      <c r="Y31" s="61"/>
      <c r="Z31" s="142"/>
      <c r="AA31" s="160"/>
    </row>
    <row r="32" spans="1:27" ht="13.5">
      <c r="A32" s="382" t="s">
        <v>360</v>
      </c>
      <c r="B32" s="138"/>
      <c r="C32" s="361"/>
      <c r="D32" s="161"/>
      <c r="E32" s="61"/>
      <c r="F32" s="61"/>
      <c r="G32" s="61"/>
      <c r="H32" s="61"/>
      <c r="I32" s="61"/>
      <c r="J32" s="61"/>
      <c r="K32" s="61"/>
      <c r="L32" s="61"/>
      <c r="M32" s="61"/>
      <c r="N32" s="61"/>
      <c r="O32" s="61"/>
      <c r="P32" s="61"/>
      <c r="Q32" s="61"/>
      <c r="R32" s="61"/>
      <c r="S32" s="61"/>
      <c r="T32" s="61"/>
      <c r="U32" s="61"/>
      <c r="V32" s="61"/>
      <c r="W32" s="61"/>
      <c r="X32" s="61"/>
      <c r="Y32" s="61"/>
      <c r="Z32" s="142"/>
      <c r="AA32" s="160"/>
    </row>
    <row r="33" spans="1:27" ht="13.5">
      <c r="A33" s="382" t="s">
        <v>361</v>
      </c>
      <c r="B33" s="138"/>
      <c r="C33" s="361"/>
      <c r="D33" s="161"/>
      <c r="E33" s="61"/>
      <c r="F33" s="61"/>
      <c r="G33" s="61"/>
      <c r="H33" s="61"/>
      <c r="I33" s="61"/>
      <c r="J33" s="61"/>
      <c r="K33" s="61"/>
      <c r="L33" s="61"/>
      <c r="M33" s="61"/>
      <c r="N33" s="61"/>
      <c r="O33" s="61"/>
      <c r="P33" s="61"/>
      <c r="Q33" s="61"/>
      <c r="R33" s="61"/>
      <c r="S33" s="61"/>
      <c r="T33" s="61"/>
      <c r="U33" s="61"/>
      <c r="V33" s="61"/>
      <c r="W33" s="61"/>
      <c r="X33" s="61"/>
      <c r="Y33" s="61"/>
      <c r="Z33" s="142"/>
      <c r="AA33" s="160"/>
    </row>
    <row r="34" spans="1:27" ht="13.5">
      <c r="A34" s="382" t="s">
        <v>362</v>
      </c>
      <c r="B34" s="138"/>
      <c r="C34" s="361"/>
      <c r="D34" s="161"/>
      <c r="E34" s="61"/>
      <c r="F34" s="61"/>
      <c r="G34" s="61"/>
      <c r="H34" s="61"/>
      <c r="I34" s="61"/>
      <c r="J34" s="61"/>
      <c r="K34" s="61"/>
      <c r="L34" s="61"/>
      <c r="M34" s="61"/>
      <c r="N34" s="61"/>
      <c r="O34" s="61"/>
      <c r="P34" s="61"/>
      <c r="Q34" s="61"/>
      <c r="R34" s="61"/>
      <c r="S34" s="61"/>
      <c r="T34" s="61"/>
      <c r="U34" s="61"/>
      <c r="V34" s="61"/>
      <c r="W34" s="61"/>
      <c r="X34" s="61"/>
      <c r="Y34" s="61"/>
      <c r="Z34" s="142"/>
      <c r="AA34" s="160"/>
    </row>
    <row r="35" spans="1:27" ht="13.5">
      <c r="A35" s="382" t="s">
        <v>363</v>
      </c>
      <c r="B35" s="138"/>
      <c r="C35" s="361"/>
      <c r="D35" s="161"/>
      <c r="E35" s="61"/>
      <c r="F35" s="61"/>
      <c r="G35" s="61"/>
      <c r="H35" s="61"/>
      <c r="I35" s="61"/>
      <c r="J35" s="61"/>
      <c r="K35" s="61"/>
      <c r="L35" s="61"/>
      <c r="M35" s="61"/>
      <c r="N35" s="61"/>
      <c r="O35" s="61"/>
      <c r="P35" s="61"/>
      <c r="Q35" s="61"/>
      <c r="R35" s="61"/>
      <c r="S35" s="61"/>
      <c r="T35" s="61"/>
      <c r="U35" s="61"/>
      <c r="V35" s="61"/>
      <c r="W35" s="61"/>
      <c r="X35" s="61"/>
      <c r="Y35" s="61"/>
      <c r="Z35" s="142"/>
      <c r="AA35" s="160"/>
    </row>
    <row r="36" spans="1:27" ht="13.5">
      <c r="A36" s="382" t="s">
        <v>343</v>
      </c>
      <c r="B36" s="138"/>
      <c r="C36" s="361"/>
      <c r="D36" s="161"/>
      <c r="E36" s="61"/>
      <c r="F36" s="61"/>
      <c r="G36" s="61"/>
      <c r="H36" s="61"/>
      <c r="I36" s="61"/>
      <c r="J36" s="61"/>
      <c r="K36" s="61"/>
      <c r="L36" s="61"/>
      <c r="M36" s="61"/>
      <c r="N36" s="61"/>
      <c r="O36" s="61"/>
      <c r="P36" s="61"/>
      <c r="Q36" s="61"/>
      <c r="R36" s="61"/>
      <c r="S36" s="61"/>
      <c r="T36" s="61"/>
      <c r="U36" s="61"/>
      <c r="V36" s="61"/>
      <c r="W36" s="61"/>
      <c r="X36" s="61"/>
      <c r="Y36" s="61"/>
      <c r="Z36" s="142"/>
      <c r="AA36" s="160"/>
    </row>
    <row r="37" spans="1:27" ht="13.5">
      <c r="A37" s="229" t="s">
        <v>306</v>
      </c>
      <c r="B37" s="138"/>
      <c r="C37" s="361">
        <f aca="true" t="shared" si="5" ref="C37:Y37">SUM(C38:C43)</f>
        <v>0</v>
      </c>
      <c r="D37" s="161">
        <f t="shared" si="5"/>
        <v>0</v>
      </c>
      <c r="E37" s="61">
        <f t="shared" si="5"/>
        <v>0</v>
      </c>
      <c r="F37" s="61">
        <f t="shared" si="5"/>
        <v>0</v>
      </c>
      <c r="G37" s="61">
        <f t="shared" si="5"/>
        <v>0</v>
      </c>
      <c r="H37" s="61">
        <f t="shared" si="5"/>
        <v>0</v>
      </c>
      <c r="I37" s="61">
        <f t="shared" si="5"/>
        <v>0</v>
      </c>
      <c r="J37" s="61">
        <f t="shared" si="5"/>
        <v>0</v>
      </c>
      <c r="K37" s="61">
        <f t="shared" si="5"/>
        <v>0</v>
      </c>
      <c r="L37" s="61">
        <f t="shared" si="5"/>
        <v>0</v>
      </c>
      <c r="M37" s="61">
        <f t="shared" si="5"/>
        <v>0</v>
      </c>
      <c r="N37" s="61">
        <f t="shared" si="5"/>
        <v>0</v>
      </c>
      <c r="O37" s="61">
        <f t="shared" si="5"/>
        <v>0</v>
      </c>
      <c r="P37" s="61">
        <f t="shared" si="5"/>
        <v>0</v>
      </c>
      <c r="Q37" s="61">
        <f t="shared" si="5"/>
        <v>0</v>
      </c>
      <c r="R37" s="61">
        <f t="shared" si="5"/>
        <v>0</v>
      </c>
      <c r="S37" s="61">
        <f t="shared" si="5"/>
        <v>0</v>
      </c>
      <c r="T37" s="61">
        <f t="shared" si="5"/>
        <v>0</v>
      </c>
      <c r="U37" s="61">
        <f t="shared" si="5"/>
        <v>0</v>
      </c>
      <c r="V37" s="61">
        <f t="shared" si="5"/>
        <v>0</v>
      </c>
      <c r="W37" s="61">
        <f t="shared" si="5"/>
        <v>0</v>
      </c>
      <c r="X37" s="61">
        <f t="shared" si="5"/>
        <v>0</v>
      </c>
      <c r="Y37" s="61">
        <f t="shared" si="5"/>
        <v>0</v>
      </c>
      <c r="Z37" s="142">
        <f>+IF(X37&lt;&gt;0,+(Y37/X37)*100,0)</f>
        <v>0</v>
      </c>
      <c r="AA37" s="160">
        <f>SUM(AA38:AA43)</f>
        <v>0</v>
      </c>
    </row>
    <row r="38" spans="1:27" ht="13.5">
      <c r="A38" s="382" t="s">
        <v>364</v>
      </c>
      <c r="B38" s="138"/>
      <c r="C38" s="361"/>
      <c r="D38" s="161"/>
      <c r="E38" s="61"/>
      <c r="F38" s="61"/>
      <c r="G38" s="61"/>
      <c r="H38" s="61"/>
      <c r="I38" s="61"/>
      <c r="J38" s="61"/>
      <c r="K38" s="61"/>
      <c r="L38" s="61"/>
      <c r="M38" s="61"/>
      <c r="N38" s="61"/>
      <c r="O38" s="61"/>
      <c r="P38" s="61"/>
      <c r="Q38" s="61"/>
      <c r="R38" s="61"/>
      <c r="S38" s="61"/>
      <c r="T38" s="61"/>
      <c r="U38" s="61"/>
      <c r="V38" s="61"/>
      <c r="W38" s="61"/>
      <c r="X38" s="61"/>
      <c r="Y38" s="61"/>
      <c r="Z38" s="142"/>
      <c r="AA38" s="160"/>
    </row>
    <row r="39" spans="1:27" ht="13.5">
      <c r="A39" s="382" t="s">
        <v>365</v>
      </c>
      <c r="B39" s="138"/>
      <c r="C39" s="361"/>
      <c r="D39" s="161"/>
      <c r="E39" s="61"/>
      <c r="F39" s="61"/>
      <c r="G39" s="61"/>
      <c r="H39" s="61"/>
      <c r="I39" s="61"/>
      <c r="J39" s="61"/>
      <c r="K39" s="61"/>
      <c r="L39" s="61"/>
      <c r="M39" s="61"/>
      <c r="N39" s="61"/>
      <c r="O39" s="61"/>
      <c r="P39" s="61"/>
      <c r="Q39" s="61"/>
      <c r="R39" s="61"/>
      <c r="S39" s="61"/>
      <c r="T39" s="61"/>
      <c r="U39" s="61"/>
      <c r="V39" s="61"/>
      <c r="W39" s="61"/>
      <c r="X39" s="61"/>
      <c r="Y39" s="61"/>
      <c r="Z39" s="142"/>
      <c r="AA39" s="160"/>
    </row>
    <row r="40" spans="1:27" ht="13.5">
      <c r="A40" s="382" t="s">
        <v>366</v>
      </c>
      <c r="B40" s="138"/>
      <c r="C40" s="361"/>
      <c r="D40" s="161"/>
      <c r="E40" s="61"/>
      <c r="F40" s="61"/>
      <c r="G40" s="61"/>
      <c r="H40" s="61"/>
      <c r="I40" s="61"/>
      <c r="J40" s="61"/>
      <c r="K40" s="61"/>
      <c r="L40" s="61"/>
      <c r="M40" s="61"/>
      <c r="N40" s="61"/>
      <c r="O40" s="61"/>
      <c r="P40" s="61"/>
      <c r="Q40" s="61"/>
      <c r="R40" s="61"/>
      <c r="S40" s="61"/>
      <c r="T40" s="61"/>
      <c r="U40" s="61"/>
      <c r="V40" s="61"/>
      <c r="W40" s="61"/>
      <c r="X40" s="61"/>
      <c r="Y40" s="61"/>
      <c r="Z40" s="142"/>
      <c r="AA40" s="160"/>
    </row>
    <row r="41" spans="1:27" ht="13.5">
      <c r="A41" s="382" t="s">
        <v>367</v>
      </c>
      <c r="B41" s="138"/>
      <c r="C41" s="361"/>
      <c r="D41" s="161"/>
      <c r="E41" s="61"/>
      <c r="F41" s="61"/>
      <c r="G41" s="61"/>
      <c r="H41" s="61"/>
      <c r="I41" s="61"/>
      <c r="J41" s="61"/>
      <c r="K41" s="61"/>
      <c r="L41" s="61"/>
      <c r="M41" s="61"/>
      <c r="N41" s="61"/>
      <c r="O41" s="61"/>
      <c r="P41" s="61"/>
      <c r="Q41" s="61"/>
      <c r="R41" s="61"/>
      <c r="S41" s="61"/>
      <c r="T41" s="61"/>
      <c r="U41" s="61"/>
      <c r="V41" s="61"/>
      <c r="W41" s="61"/>
      <c r="X41" s="61"/>
      <c r="Y41" s="61"/>
      <c r="Z41" s="142"/>
      <c r="AA41" s="160"/>
    </row>
    <row r="42" spans="1:27" ht="13.5">
      <c r="A42" s="382" t="s">
        <v>368</v>
      </c>
      <c r="B42" s="138"/>
      <c r="C42" s="361"/>
      <c r="D42" s="161"/>
      <c r="E42" s="61"/>
      <c r="F42" s="61"/>
      <c r="G42" s="61"/>
      <c r="H42" s="61"/>
      <c r="I42" s="61"/>
      <c r="J42" s="61"/>
      <c r="K42" s="61"/>
      <c r="L42" s="61"/>
      <c r="M42" s="61"/>
      <c r="N42" s="61"/>
      <c r="O42" s="61"/>
      <c r="P42" s="61"/>
      <c r="Q42" s="61"/>
      <c r="R42" s="61"/>
      <c r="S42" s="61"/>
      <c r="T42" s="61"/>
      <c r="U42" s="61"/>
      <c r="V42" s="61"/>
      <c r="W42" s="61"/>
      <c r="X42" s="61"/>
      <c r="Y42" s="61"/>
      <c r="Z42" s="142"/>
      <c r="AA42" s="160"/>
    </row>
    <row r="43" spans="1:27" ht="13.5">
      <c r="A43" s="382" t="s">
        <v>343</v>
      </c>
      <c r="B43" s="138"/>
      <c r="C43" s="361"/>
      <c r="D43" s="161"/>
      <c r="E43" s="61"/>
      <c r="F43" s="61"/>
      <c r="G43" s="61"/>
      <c r="H43" s="61"/>
      <c r="I43" s="61"/>
      <c r="J43" s="61"/>
      <c r="K43" s="61"/>
      <c r="L43" s="61"/>
      <c r="M43" s="61"/>
      <c r="N43" s="61"/>
      <c r="O43" s="61"/>
      <c r="P43" s="61"/>
      <c r="Q43" s="61"/>
      <c r="R43" s="61"/>
      <c r="S43" s="61"/>
      <c r="T43" s="61"/>
      <c r="U43" s="61"/>
      <c r="V43" s="61"/>
      <c r="W43" s="61"/>
      <c r="X43" s="61"/>
      <c r="Y43" s="61"/>
      <c r="Z43" s="142"/>
      <c r="AA43" s="160"/>
    </row>
    <row r="44" spans="1:27" ht="13.5">
      <c r="A44" s="229" t="s">
        <v>307</v>
      </c>
      <c r="B44" s="138"/>
      <c r="C44" s="361">
        <f aca="true" t="shared" si="6" ref="C44:Y44">SUM(C45:C51)</f>
        <v>0</v>
      </c>
      <c r="D44" s="161">
        <f t="shared" si="6"/>
        <v>0</v>
      </c>
      <c r="E44" s="61">
        <f t="shared" si="6"/>
        <v>0</v>
      </c>
      <c r="F44" s="61">
        <f t="shared" si="6"/>
        <v>0</v>
      </c>
      <c r="G44" s="61">
        <f t="shared" si="6"/>
        <v>0</v>
      </c>
      <c r="H44" s="61">
        <f t="shared" si="6"/>
        <v>0</v>
      </c>
      <c r="I44" s="61">
        <f t="shared" si="6"/>
        <v>0</v>
      </c>
      <c r="J44" s="61">
        <f t="shared" si="6"/>
        <v>0</v>
      </c>
      <c r="K44" s="61">
        <f t="shared" si="6"/>
        <v>0</v>
      </c>
      <c r="L44" s="61">
        <f t="shared" si="6"/>
        <v>0</v>
      </c>
      <c r="M44" s="61">
        <f t="shared" si="6"/>
        <v>0</v>
      </c>
      <c r="N44" s="61">
        <f t="shared" si="6"/>
        <v>0</v>
      </c>
      <c r="O44" s="61">
        <f t="shared" si="6"/>
        <v>0</v>
      </c>
      <c r="P44" s="61">
        <f t="shared" si="6"/>
        <v>0</v>
      </c>
      <c r="Q44" s="61">
        <f t="shared" si="6"/>
        <v>0</v>
      </c>
      <c r="R44" s="61">
        <f t="shared" si="6"/>
        <v>0</v>
      </c>
      <c r="S44" s="61">
        <f t="shared" si="6"/>
        <v>0</v>
      </c>
      <c r="T44" s="61">
        <f t="shared" si="6"/>
        <v>0</v>
      </c>
      <c r="U44" s="61">
        <f t="shared" si="6"/>
        <v>0</v>
      </c>
      <c r="V44" s="61">
        <f t="shared" si="6"/>
        <v>0</v>
      </c>
      <c r="W44" s="61">
        <f t="shared" si="6"/>
        <v>0</v>
      </c>
      <c r="X44" s="61">
        <f t="shared" si="6"/>
        <v>0</v>
      </c>
      <c r="Y44" s="61">
        <f t="shared" si="6"/>
        <v>0</v>
      </c>
      <c r="Z44" s="142">
        <f>+IF(X44&lt;&gt;0,+(Y44/X44)*100,0)</f>
        <v>0</v>
      </c>
      <c r="AA44" s="160">
        <f>SUM(AA45:AA51)</f>
        <v>0</v>
      </c>
    </row>
    <row r="45" spans="1:27" ht="13.5">
      <c r="A45" s="382" t="s">
        <v>369</v>
      </c>
      <c r="B45" s="138"/>
      <c r="C45" s="361"/>
      <c r="D45" s="161"/>
      <c r="E45" s="61"/>
      <c r="F45" s="61"/>
      <c r="G45" s="61"/>
      <c r="H45" s="61"/>
      <c r="I45" s="61"/>
      <c r="J45" s="61"/>
      <c r="K45" s="61"/>
      <c r="L45" s="61"/>
      <c r="M45" s="61"/>
      <c r="N45" s="61"/>
      <c r="O45" s="61"/>
      <c r="P45" s="61"/>
      <c r="Q45" s="61"/>
      <c r="R45" s="61"/>
      <c r="S45" s="61"/>
      <c r="T45" s="61"/>
      <c r="U45" s="61"/>
      <c r="V45" s="61"/>
      <c r="W45" s="61"/>
      <c r="X45" s="61"/>
      <c r="Y45" s="61"/>
      <c r="Z45" s="142"/>
      <c r="AA45" s="160"/>
    </row>
    <row r="46" spans="1:27" ht="13.5">
      <c r="A46" s="382" t="s">
        <v>370</v>
      </c>
      <c r="B46" s="138"/>
      <c r="C46" s="361"/>
      <c r="D46" s="161"/>
      <c r="E46" s="61"/>
      <c r="F46" s="61"/>
      <c r="G46" s="61"/>
      <c r="H46" s="61"/>
      <c r="I46" s="61"/>
      <c r="J46" s="61"/>
      <c r="K46" s="61"/>
      <c r="L46" s="61"/>
      <c r="M46" s="61"/>
      <c r="N46" s="61"/>
      <c r="O46" s="61"/>
      <c r="P46" s="61"/>
      <c r="Q46" s="61"/>
      <c r="R46" s="61"/>
      <c r="S46" s="61"/>
      <c r="T46" s="61"/>
      <c r="U46" s="61"/>
      <c r="V46" s="61"/>
      <c r="W46" s="61"/>
      <c r="X46" s="61"/>
      <c r="Y46" s="61"/>
      <c r="Z46" s="142"/>
      <c r="AA46" s="160"/>
    </row>
    <row r="47" spans="1:27" ht="13.5">
      <c r="A47" s="382" t="s">
        <v>371</v>
      </c>
      <c r="B47" s="138"/>
      <c r="C47" s="361"/>
      <c r="D47" s="161"/>
      <c r="E47" s="61"/>
      <c r="F47" s="61"/>
      <c r="G47" s="61"/>
      <c r="H47" s="61"/>
      <c r="I47" s="61"/>
      <c r="J47" s="61"/>
      <c r="K47" s="61"/>
      <c r="L47" s="61"/>
      <c r="M47" s="61"/>
      <c r="N47" s="61"/>
      <c r="O47" s="61"/>
      <c r="P47" s="61"/>
      <c r="Q47" s="61"/>
      <c r="R47" s="61"/>
      <c r="S47" s="61"/>
      <c r="T47" s="61"/>
      <c r="U47" s="61"/>
      <c r="V47" s="61"/>
      <c r="W47" s="61"/>
      <c r="X47" s="61"/>
      <c r="Y47" s="61"/>
      <c r="Z47" s="142"/>
      <c r="AA47" s="160"/>
    </row>
    <row r="48" spans="1:27" ht="13.5">
      <c r="A48" s="382" t="s">
        <v>372</v>
      </c>
      <c r="B48" s="138"/>
      <c r="C48" s="361"/>
      <c r="D48" s="161"/>
      <c r="E48" s="61"/>
      <c r="F48" s="61"/>
      <c r="G48" s="61"/>
      <c r="H48" s="61"/>
      <c r="I48" s="61"/>
      <c r="J48" s="61"/>
      <c r="K48" s="61"/>
      <c r="L48" s="61"/>
      <c r="M48" s="61"/>
      <c r="N48" s="61"/>
      <c r="O48" s="61"/>
      <c r="P48" s="61"/>
      <c r="Q48" s="61"/>
      <c r="R48" s="61"/>
      <c r="S48" s="61"/>
      <c r="T48" s="61"/>
      <c r="U48" s="61"/>
      <c r="V48" s="61"/>
      <c r="W48" s="61"/>
      <c r="X48" s="61"/>
      <c r="Y48" s="61"/>
      <c r="Z48" s="142"/>
      <c r="AA48" s="160"/>
    </row>
    <row r="49" spans="1:27" ht="13.5">
      <c r="A49" s="382" t="s">
        <v>373</v>
      </c>
      <c r="B49" s="138"/>
      <c r="C49" s="361"/>
      <c r="D49" s="161"/>
      <c r="E49" s="61"/>
      <c r="F49" s="61"/>
      <c r="G49" s="61"/>
      <c r="H49" s="61"/>
      <c r="I49" s="61"/>
      <c r="J49" s="61"/>
      <c r="K49" s="61"/>
      <c r="L49" s="61"/>
      <c r="M49" s="61"/>
      <c r="N49" s="61"/>
      <c r="O49" s="61"/>
      <c r="P49" s="61"/>
      <c r="Q49" s="61"/>
      <c r="R49" s="61"/>
      <c r="S49" s="61"/>
      <c r="T49" s="61"/>
      <c r="U49" s="61"/>
      <c r="V49" s="61"/>
      <c r="W49" s="61"/>
      <c r="X49" s="61"/>
      <c r="Y49" s="61"/>
      <c r="Z49" s="142"/>
      <c r="AA49" s="160"/>
    </row>
    <row r="50" spans="1:27" ht="13.5">
      <c r="A50" s="382" t="s">
        <v>374</v>
      </c>
      <c r="B50" s="138"/>
      <c r="C50" s="361"/>
      <c r="D50" s="161"/>
      <c r="E50" s="61"/>
      <c r="F50" s="61"/>
      <c r="G50" s="61"/>
      <c r="H50" s="61"/>
      <c r="I50" s="61"/>
      <c r="J50" s="61"/>
      <c r="K50" s="61"/>
      <c r="L50" s="61"/>
      <c r="M50" s="61"/>
      <c r="N50" s="61"/>
      <c r="O50" s="61"/>
      <c r="P50" s="61"/>
      <c r="Q50" s="61"/>
      <c r="R50" s="61"/>
      <c r="S50" s="61"/>
      <c r="T50" s="61"/>
      <c r="U50" s="61"/>
      <c r="V50" s="61"/>
      <c r="W50" s="61"/>
      <c r="X50" s="61"/>
      <c r="Y50" s="61"/>
      <c r="Z50" s="142"/>
      <c r="AA50" s="160"/>
    </row>
    <row r="51" spans="1:27" ht="13.5">
      <c r="A51" s="382" t="s">
        <v>343</v>
      </c>
      <c r="B51" s="138"/>
      <c r="C51" s="361"/>
      <c r="D51" s="161"/>
      <c r="E51" s="61"/>
      <c r="F51" s="61"/>
      <c r="G51" s="61"/>
      <c r="H51" s="61"/>
      <c r="I51" s="61"/>
      <c r="J51" s="61"/>
      <c r="K51" s="61"/>
      <c r="L51" s="61"/>
      <c r="M51" s="61"/>
      <c r="N51" s="61"/>
      <c r="O51" s="61"/>
      <c r="P51" s="61"/>
      <c r="Q51" s="61"/>
      <c r="R51" s="61"/>
      <c r="S51" s="61"/>
      <c r="T51" s="61"/>
      <c r="U51" s="61"/>
      <c r="V51" s="61"/>
      <c r="W51" s="61"/>
      <c r="X51" s="61"/>
      <c r="Y51" s="61"/>
      <c r="Z51" s="142"/>
      <c r="AA51" s="160"/>
    </row>
    <row r="52" spans="1:27" ht="13.5">
      <c r="A52" s="227" t="s">
        <v>308</v>
      </c>
      <c r="B52" s="138"/>
      <c r="C52" s="361">
        <f aca="true" t="shared" si="7" ref="C52:Y52">SUM(C53:C61)</f>
        <v>0</v>
      </c>
      <c r="D52" s="161">
        <f t="shared" si="7"/>
        <v>0</v>
      </c>
      <c r="E52" s="61">
        <f t="shared" si="7"/>
        <v>0</v>
      </c>
      <c r="F52" s="61">
        <f t="shared" si="7"/>
        <v>0</v>
      </c>
      <c r="G52" s="61">
        <f t="shared" si="7"/>
        <v>0</v>
      </c>
      <c r="H52" s="61">
        <f t="shared" si="7"/>
        <v>0</v>
      </c>
      <c r="I52" s="61">
        <f t="shared" si="7"/>
        <v>0</v>
      </c>
      <c r="J52" s="61">
        <f t="shared" si="7"/>
        <v>0</v>
      </c>
      <c r="K52" s="61">
        <f t="shared" si="7"/>
        <v>0</v>
      </c>
      <c r="L52" s="61">
        <f t="shared" si="7"/>
        <v>0</v>
      </c>
      <c r="M52" s="61">
        <f t="shared" si="7"/>
        <v>0</v>
      </c>
      <c r="N52" s="61">
        <f t="shared" si="7"/>
        <v>0</v>
      </c>
      <c r="O52" s="61">
        <f t="shared" si="7"/>
        <v>0</v>
      </c>
      <c r="P52" s="61">
        <f t="shared" si="7"/>
        <v>0</v>
      </c>
      <c r="Q52" s="61">
        <f t="shared" si="7"/>
        <v>0</v>
      </c>
      <c r="R52" s="61">
        <f t="shared" si="7"/>
        <v>0</v>
      </c>
      <c r="S52" s="61">
        <f t="shared" si="7"/>
        <v>0</v>
      </c>
      <c r="T52" s="61">
        <f t="shared" si="7"/>
        <v>0</v>
      </c>
      <c r="U52" s="61">
        <f t="shared" si="7"/>
        <v>0</v>
      </c>
      <c r="V52" s="61">
        <f t="shared" si="7"/>
        <v>0</v>
      </c>
      <c r="W52" s="61">
        <f t="shared" si="7"/>
        <v>0</v>
      </c>
      <c r="X52" s="61">
        <f t="shared" si="7"/>
        <v>0</v>
      </c>
      <c r="Y52" s="61">
        <f t="shared" si="7"/>
        <v>0</v>
      </c>
      <c r="Z52" s="142">
        <f>+IF(X52&lt;&gt;0,+(Y52/X52)*100,0)</f>
        <v>0</v>
      </c>
      <c r="AA52" s="160">
        <f>SUM(AA53:AA61)</f>
        <v>0</v>
      </c>
    </row>
    <row r="53" spans="1:27" ht="13.5">
      <c r="A53" s="382" t="s">
        <v>375</v>
      </c>
      <c r="B53" s="138"/>
      <c r="C53" s="361"/>
      <c r="D53" s="161"/>
      <c r="E53" s="61"/>
      <c r="F53" s="61"/>
      <c r="G53" s="61"/>
      <c r="H53" s="61"/>
      <c r="I53" s="61"/>
      <c r="J53" s="61"/>
      <c r="K53" s="61"/>
      <c r="L53" s="61"/>
      <c r="M53" s="61"/>
      <c r="N53" s="61"/>
      <c r="O53" s="61"/>
      <c r="P53" s="61"/>
      <c r="Q53" s="61"/>
      <c r="R53" s="61"/>
      <c r="S53" s="61"/>
      <c r="T53" s="61"/>
      <c r="U53" s="61"/>
      <c r="V53" s="61"/>
      <c r="W53" s="61"/>
      <c r="X53" s="61"/>
      <c r="Y53" s="61"/>
      <c r="Z53" s="142"/>
      <c r="AA53" s="160"/>
    </row>
    <row r="54" spans="1:27" ht="13.5">
      <c r="A54" s="382" t="s">
        <v>376</v>
      </c>
      <c r="B54" s="138"/>
      <c r="C54" s="361"/>
      <c r="D54" s="161"/>
      <c r="E54" s="61"/>
      <c r="F54" s="61"/>
      <c r="G54" s="61"/>
      <c r="H54" s="61"/>
      <c r="I54" s="61"/>
      <c r="J54" s="61"/>
      <c r="K54" s="61"/>
      <c r="L54" s="61"/>
      <c r="M54" s="61"/>
      <c r="N54" s="61"/>
      <c r="O54" s="61"/>
      <c r="P54" s="61"/>
      <c r="Q54" s="61"/>
      <c r="R54" s="61"/>
      <c r="S54" s="61"/>
      <c r="T54" s="61"/>
      <c r="U54" s="61"/>
      <c r="V54" s="61"/>
      <c r="W54" s="61"/>
      <c r="X54" s="61"/>
      <c r="Y54" s="61"/>
      <c r="Z54" s="142"/>
      <c r="AA54" s="160"/>
    </row>
    <row r="55" spans="1:27" ht="13.5">
      <c r="A55" s="382" t="s">
        <v>377</v>
      </c>
      <c r="B55" s="138"/>
      <c r="C55" s="361"/>
      <c r="D55" s="161"/>
      <c r="E55" s="61"/>
      <c r="F55" s="61"/>
      <c r="G55" s="61"/>
      <c r="H55" s="61"/>
      <c r="I55" s="61"/>
      <c r="J55" s="61"/>
      <c r="K55" s="61"/>
      <c r="L55" s="61"/>
      <c r="M55" s="61"/>
      <c r="N55" s="61"/>
      <c r="O55" s="61"/>
      <c r="P55" s="61"/>
      <c r="Q55" s="61"/>
      <c r="R55" s="61"/>
      <c r="S55" s="61"/>
      <c r="T55" s="61"/>
      <c r="U55" s="61"/>
      <c r="V55" s="61"/>
      <c r="W55" s="61"/>
      <c r="X55" s="61"/>
      <c r="Y55" s="61"/>
      <c r="Z55" s="142"/>
      <c r="AA55" s="160"/>
    </row>
    <row r="56" spans="1:27" ht="13.5">
      <c r="A56" s="382" t="s">
        <v>344</v>
      </c>
      <c r="B56" s="138"/>
      <c r="C56" s="361"/>
      <c r="D56" s="161"/>
      <c r="E56" s="61"/>
      <c r="F56" s="61"/>
      <c r="G56" s="61"/>
      <c r="H56" s="61"/>
      <c r="I56" s="61"/>
      <c r="J56" s="61"/>
      <c r="K56" s="61"/>
      <c r="L56" s="61"/>
      <c r="M56" s="61"/>
      <c r="N56" s="61"/>
      <c r="O56" s="61"/>
      <c r="P56" s="61"/>
      <c r="Q56" s="61"/>
      <c r="R56" s="61"/>
      <c r="S56" s="61"/>
      <c r="T56" s="61"/>
      <c r="U56" s="61"/>
      <c r="V56" s="61"/>
      <c r="W56" s="61"/>
      <c r="X56" s="61"/>
      <c r="Y56" s="61"/>
      <c r="Z56" s="142"/>
      <c r="AA56" s="160"/>
    </row>
    <row r="57" spans="1:27" ht="13.5">
      <c r="A57" s="382" t="s">
        <v>345</v>
      </c>
      <c r="B57" s="138"/>
      <c r="C57" s="361"/>
      <c r="D57" s="161"/>
      <c r="E57" s="61"/>
      <c r="F57" s="61"/>
      <c r="G57" s="61"/>
      <c r="H57" s="61"/>
      <c r="I57" s="61"/>
      <c r="J57" s="61"/>
      <c r="K57" s="61"/>
      <c r="L57" s="61"/>
      <c r="M57" s="61"/>
      <c r="N57" s="61"/>
      <c r="O57" s="61"/>
      <c r="P57" s="61"/>
      <c r="Q57" s="61"/>
      <c r="R57" s="61"/>
      <c r="S57" s="61"/>
      <c r="T57" s="61"/>
      <c r="U57" s="61"/>
      <c r="V57" s="61"/>
      <c r="W57" s="61"/>
      <c r="X57" s="61"/>
      <c r="Y57" s="61"/>
      <c r="Z57" s="142"/>
      <c r="AA57" s="160"/>
    </row>
    <row r="58" spans="1:27" ht="13.5">
      <c r="A58" s="382" t="s">
        <v>346</v>
      </c>
      <c r="B58" s="138"/>
      <c r="C58" s="361"/>
      <c r="D58" s="161"/>
      <c r="E58" s="61"/>
      <c r="F58" s="61"/>
      <c r="G58" s="61"/>
      <c r="H58" s="61"/>
      <c r="I58" s="61"/>
      <c r="J58" s="61"/>
      <c r="K58" s="61"/>
      <c r="L58" s="61"/>
      <c r="M58" s="61"/>
      <c r="N58" s="61"/>
      <c r="O58" s="61"/>
      <c r="P58" s="61"/>
      <c r="Q58" s="61"/>
      <c r="R58" s="61"/>
      <c r="S58" s="61"/>
      <c r="T58" s="61"/>
      <c r="U58" s="61"/>
      <c r="V58" s="61"/>
      <c r="W58" s="61"/>
      <c r="X58" s="61"/>
      <c r="Y58" s="61"/>
      <c r="Z58" s="142"/>
      <c r="AA58" s="160"/>
    </row>
    <row r="59" spans="1:27" ht="13.5">
      <c r="A59" s="382" t="s">
        <v>351</v>
      </c>
      <c r="B59" s="138"/>
      <c r="C59" s="361"/>
      <c r="D59" s="161"/>
      <c r="E59" s="61"/>
      <c r="F59" s="61"/>
      <c r="G59" s="61"/>
      <c r="H59" s="61"/>
      <c r="I59" s="61"/>
      <c r="J59" s="61"/>
      <c r="K59" s="61"/>
      <c r="L59" s="61"/>
      <c r="M59" s="61"/>
      <c r="N59" s="61"/>
      <c r="O59" s="61"/>
      <c r="P59" s="61"/>
      <c r="Q59" s="61"/>
      <c r="R59" s="61"/>
      <c r="S59" s="61"/>
      <c r="T59" s="61"/>
      <c r="U59" s="61"/>
      <c r="V59" s="61"/>
      <c r="W59" s="61"/>
      <c r="X59" s="61"/>
      <c r="Y59" s="61"/>
      <c r="Z59" s="142"/>
      <c r="AA59" s="160"/>
    </row>
    <row r="60" spans="1:27" ht="13.5">
      <c r="A60" s="382" t="s">
        <v>354</v>
      </c>
      <c r="B60" s="138"/>
      <c r="C60" s="361"/>
      <c r="D60" s="161"/>
      <c r="E60" s="61"/>
      <c r="F60" s="61"/>
      <c r="G60" s="61"/>
      <c r="H60" s="61"/>
      <c r="I60" s="61"/>
      <c r="J60" s="61"/>
      <c r="K60" s="61"/>
      <c r="L60" s="61"/>
      <c r="M60" s="61"/>
      <c r="N60" s="61"/>
      <c r="O60" s="61"/>
      <c r="P60" s="61"/>
      <c r="Q60" s="61"/>
      <c r="R60" s="61"/>
      <c r="S60" s="61"/>
      <c r="T60" s="61"/>
      <c r="U60" s="61"/>
      <c r="V60" s="61"/>
      <c r="W60" s="61"/>
      <c r="X60" s="61"/>
      <c r="Y60" s="61"/>
      <c r="Z60" s="142"/>
      <c r="AA60" s="160"/>
    </row>
    <row r="61" spans="1:27" ht="13.5">
      <c r="A61" s="382" t="s">
        <v>343</v>
      </c>
      <c r="B61" s="138"/>
      <c r="C61" s="361"/>
      <c r="D61" s="161"/>
      <c r="E61" s="61"/>
      <c r="F61" s="61"/>
      <c r="G61" s="61"/>
      <c r="H61" s="61"/>
      <c r="I61" s="61"/>
      <c r="J61" s="61"/>
      <c r="K61" s="61"/>
      <c r="L61" s="61"/>
      <c r="M61" s="61"/>
      <c r="N61" s="61"/>
      <c r="O61" s="61"/>
      <c r="P61" s="61"/>
      <c r="Q61" s="61"/>
      <c r="R61" s="61"/>
      <c r="S61" s="61"/>
      <c r="T61" s="61"/>
      <c r="U61" s="61"/>
      <c r="V61" s="61"/>
      <c r="W61" s="61"/>
      <c r="X61" s="61"/>
      <c r="Y61" s="61"/>
      <c r="Z61" s="142"/>
      <c r="AA61" s="160"/>
    </row>
    <row r="62" spans="1:27" ht="13.5">
      <c r="A62" s="229" t="s">
        <v>309</v>
      </c>
      <c r="B62" s="138"/>
      <c r="C62" s="361">
        <f aca="true" t="shared" si="8" ref="C62:Y62">SUM(C63:C67)</f>
        <v>0</v>
      </c>
      <c r="D62" s="161">
        <f t="shared" si="8"/>
        <v>0</v>
      </c>
      <c r="E62" s="61">
        <f t="shared" si="8"/>
        <v>0</v>
      </c>
      <c r="F62" s="61">
        <f t="shared" si="8"/>
        <v>0</v>
      </c>
      <c r="G62" s="61">
        <f t="shared" si="8"/>
        <v>0</v>
      </c>
      <c r="H62" s="61">
        <f t="shared" si="8"/>
        <v>0</v>
      </c>
      <c r="I62" s="61">
        <f t="shared" si="8"/>
        <v>0</v>
      </c>
      <c r="J62" s="61">
        <f t="shared" si="8"/>
        <v>0</v>
      </c>
      <c r="K62" s="61">
        <f t="shared" si="8"/>
        <v>0</v>
      </c>
      <c r="L62" s="61">
        <f t="shared" si="8"/>
        <v>0</v>
      </c>
      <c r="M62" s="61">
        <f t="shared" si="8"/>
        <v>0</v>
      </c>
      <c r="N62" s="61">
        <f t="shared" si="8"/>
        <v>0</v>
      </c>
      <c r="O62" s="61">
        <f t="shared" si="8"/>
        <v>0</v>
      </c>
      <c r="P62" s="61">
        <f t="shared" si="8"/>
        <v>0</v>
      </c>
      <c r="Q62" s="61">
        <f t="shared" si="8"/>
        <v>0</v>
      </c>
      <c r="R62" s="61">
        <f t="shared" si="8"/>
        <v>0</v>
      </c>
      <c r="S62" s="61">
        <f t="shared" si="8"/>
        <v>0</v>
      </c>
      <c r="T62" s="61">
        <f t="shared" si="8"/>
        <v>0</v>
      </c>
      <c r="U62" s="61">
        <f t="shared" si="8"/>
        <v>0</v>
      </c>
      <c r="V62" s="61">
        <f t="shared" si="8"/>
        <v>0</v>
      </c>
      <c r="W62" s="61">
        <f t="shared" si="8"/>
        <v>0</v>
      </c>
      <c r="X62" s="61">
        <f t="shared" si="8"/>
        <v>0</v>
      </c>
      <c r="Y62" s="61">
        <f t="shared" si="8"/>
        <v>0</v>
      </c>
      <c r="Z62" s="142">
        <f>+IF(X62&lt;&gt;0,+(Y62/X62)*100,0)</f>
        <v>0</v>
      </c>
      <c r="AA62" s="160">
        <f>SUM(AA63:AA67)</f>
        <v>0</v>
      </c>
    </row>
    <row r="63" spans="1:27" ht="13.5">
      <c r="A63" s="382" t="s">
        <v>378</v>
      </c>
      <c r="B63" s="138"/>
      <c r="C63" s="361"/>
      <c r="D63" s="161"/>
      <c r="E63" s="61"/>
      <c r="F63" s="61"/>
      <c r="G63" s="61"/>
      <c r="H63" s="61"/>
      <c r="I63" s="61"/>
      <c r="J63" s="61"/>
      <c r="K63" s="61"/>
      <c r="L63" s="61"/>
      <c r="M63" s="61"/>
      <c r="N63" s="61"/>
      <c r="O63" s="61"/>
      <c r="P63" s="61"/>
      <c r="Q63" s="61"/>
      <c r="R63" s="61"/>
      <c r="S63" s="61"/>
      <c r="T63" s="61"/>
      <c r="U63" s="61"/>
      <c r="V63" s="61"/>
      <c r="W63" s="61"/>
      <c r="X63" s="61"/>
      <c r="Y63" s="61"/>
      <c r="Z63" s="142"/>
      <c r="AA63" s="160"/>
    </row>
    <row r="64" spans="1:27" ht="13.5">
      <c r="A64" s="382" t="s">
        <v>379</v>
      </c>
      <c r="B64" s="138"/>
      <c r="C64" s="361"/>
      <c r="D64" s="161"/>
      <c r="E64" s="61"/>
      <c r="F64" s="61"/>
      <c r="G64" s="61"/>
      <c r="H64" s="61"/>
      <c r="I64" s="61"/>
      <c r="J64" s="61"/>
      <c r="K64" s="61"/>
      <c r="L64" s="61"/>
      <c r="M64" s="61"/>
      <c r="N64" s="61"/>
      <c r="O64" s="61"/>
      <c r="P64" s="61"/>
      <c r="Q64" s="61"/>
      <c r="R64" s="61"/>
      <c r="S64" s="61"/>
      <c r="T64" s="61"/>
      <c r="U64" s="61"/>
      <c r="V64" s="61"/>
      <c r="W64" s="61"/>
      <c r="X64" s="61"/>
      <c r="Y64" s="61"/>
      <c r="Z64" s="142"/>
      <c r="AA64" s="160"/>
    </row>
    <row r="65" spans="1:27" ht="13.5">
      <c r="A65" s="382" t="s">
        <v>380</v>
      </c>
      <c r="B65" s="138"/>
      <c r="C65" s="361"/>
      <c r="D65" s="161"/>
      <c r="E65" s="61"/>
      <c r="F65" s="61"/>
      <c r="G65" s="61"/>
      <c r="H65" s="61"/>
      <c r="I65" s="61"/>
      <c r="J65" s="61"/>
      <c r="K65" s="61"/>
      <c r="L65" s="61"/>
      <c r="M65" s="61"/>
      <c r="N65" s="61"/>
      <c r="O65" s="61"/>
      <c r="P65" s="61"/>
      <c r="Q65" s="61"/>
      <c r="R65" s="61"/>
      <c r="S65" s="61"/>
      <c r="T65" s="61"/>
      <c r="U65" s="61"/>
      <c r="V65" s="61"/>
      <c r="W65" s="61"/>
      <c r="X65" s="61"/>
      <c r="Y65" s="61"/>
      <c r="Z65" s="142"/>
      <c r="AA65" s="160"/>
    </row>
    <row r="66" spans="1:27" ht="13.5">
      <c r="A66" s="382" t="s">
        <v>381</v>
      </c>
      <c r="B66" s="138"/>
      <c r="C66" s="361"/>
      <c r="D66" s="161"/>
      <c r="E66" s="61"/>
      <c r="F66" s="61"/>
      <c r="G66" s="61"/>
      <c r="H66" s="61"/>
      <c r="I66" s="61"/>
      <c r="J66" s="61"/>
      <c r="K66" s="61"/>
      <c r="L66" s="61"/>
      <c r="M66" s="61"/>
      <c r="N66" s="61"/>
      <c r="O66" s="61"/>
      <c r="P66" s="61"/>
      <c r="Q66" s="61"/>
      <c r="R66" s="61"/>
      <c r="S66" s="61"/>
      <c r="T66" s="61"/>
      <c r="U66" s="61"/>
      <c r="V66" s="61"/>
      <c r="W66" s="61"/>
      <c r="X66" s="61"/>
      <c r="Y66" s="61"/>
      <c r="Z66" s="142"/>
      <c r="AA66" s="160"/>
    </row>
    <row r="67" spans="1:27" ht="13.5">
      <c r="A67" s="382" t="s">
        <v>343</v>
      </c>
      <c r="B67" s="138"/>
      <c r="C67" s="361"/>
      <c r="D67" s="161"/>
      <c r="E67" s="61"/>
      <c r="F67" s="61"/>
      <c r="G67" s="61"/>
      <c r="H67" s="61"/>
      <c r="I67" s="61"/>
      <c r="J67" s="61"/>
      <c r="K67" s="61"/>
      <c r="L67" s="61"/>
      <c r="M67" s="61"/>
      <c r="N67" s="61"/>
      <c r="O67" s="61"/>
      <c r="P67" s="61"/>
      <c r="Q67" s="61"/>
      <c r="R67" s="61"/>
      <c r="S67" s="61"/>
      <c r="T67" s="61"/>
      <c r="U67" s="61"/>
      <c r="V67" s="61"/>
      <c r="W67" s="61"/>
      <c r="X67" s="61"/>
      <c r="Y67" s="61"/>
      <c r="Z67" s="142"/>
      <c r="AA67" s="160"/>
    </row>
    <row r="68" spans="1:27" ht="13.5">
      <c r="A68" s="227" t="s">
        <v>310</v>
      </c>
      <c r="B68" s="138"/>
      <c r="C68" s="361">
        <f aca="true" t="shared" si="9" ref="C68:Y68">SUM(C69:C72)</f>
        <v>0</v>
      </c>
      <c r="D68" s="161">
        <f t="shared" si="9"/>
        <v>0</v>
      </c>
      <c r="E68" s="61">
        <f t="shared" si="9"/>
        <v>0</v>
      </c>
      <c r="F68" s="61">
        <f t="shared" si="9"/>
        <v>0</v>
      </c>
      <c r="G68" s="61">
        <f t="shared" si="9"/>
        <v>0</v>
      </c>
      <c r="H68" s="61">
        <f t="shared" si="9"/>
        <v>0</v>
      </c>
      <c r="I68" s="61">
        <f t="shared" si="9"/>
        <v>0</v>
      </c>
      <c r="J68" s="61">
        <f t="shared" si="9"/>
        <v>0</v>
      </c>
      <c r="K68" s="61">
        <f t="shared" si="9"/>
        <v>0</v>
      </c>
      <c r="L68" s="61">
        <f t="shared" si="9"/>
        <v>0</v>
      </c>
      <c r="M68" s="61">
        <f t="shared" si="9"/>
        <v>0</v>
      </c>
      <c r="N68" s="61">
        <f t="shared" si="9"/>
        <v>0</v>
      </c>
      <c r="O68" s="61">
        <f t="shared" si="9"/>
        <v>0</v>
      </c>
      <c r="P68" s="61">
        <f t="shared" si="9"/>
        <v>0</v>
      </c>
      <c r="Q68" s="61">
        <f t="shared" si="9"/>
        <v>0</v>
      </c>
      <c r="R68" s="61">
        <f t="shared" si="9"/>
        <v>0</v>
      </c>
      <c r="S68" s="61">
        <f t="shared" si="9"/>
        <v>0</v>
      </c>
      <c r="T68" s="61">
        <f t="shared" si="9"/>
        <v>0</v>
      </c>
      <c r="U68" s="61">
        <f t="shared" si="9"/>
        <v>0</v>
      </c>
      <c r="V68" s="61">
        <f t="shared" si="9"/>
        <v>0</v>
      </c>
      <c r="W68" s="61">
        <f t="shared" si="9"/>
        <v>0</v>
      </c>
      <c r="X68" s="61">
        <f t="shared" si="9"/>
        <v>0</v>
      </c>
      <c r="Y68" s="61">
        <f t="shared" si="9"/>
        <v>0</v>
      </c>
      <c r="Z68" s="142">
        <f>+IF(X68&lt;&gt;0,+(Y68/X68)*100,0)</f>
        <v>0</v>
      </c>
      <c r="AA68" s="160">
        <f>SUM(AA69:AA72)</f>
        <v>0</v>
      </c>
    </row>
    <row r="69" spans="1:27" ht="13.5">
      <c r="A69" s="382" t="s">
        <v>382</v>
      </c>
      <c r="B69" s="138"/>
      <c r="C69" s="361"/>
      <c r="D69" s="161"/>
      <c r="E69" s="61"/>
      <c r="F69" s="61"/>
      <c r="G69" s="61"/>
      <c r="H69" s="61"/>
      <c r="I69" s="61"/>
      <c r="J69" s="61"/>
      <c r="K69" s="61"/>
      <c r="L69" s="61"/>
      <c r="M69" s="61"/>
      <c r="N69" s="61"/>
      <c r="O69" s="61"/>
      <c r="P69" s="61"/>
      <c r="Q69" s="61"/>
      <c r="R69" s="61"/>
      <c r="S69" s="61"/>
      <c r="T69" s="61"/>
      <c r="U69" s="61"/>
      <c r="V69" s="61"/>
      <c r="W69" s="61"/>
      <c r="X69" s="61"/>
      <c r="Y69" s="61"/>
      <c r="Z69" s="142"/>
      <c r="AA69" s="160"/>
    </row>
    <row r="70" spans="1:27" ht="13.5">
      <c r="A70" s="382" t="s">
        <v>383</v>
      </c>
      <c r="B70" s="138"/>
      <c r="C70" s="361"/>
      <c r="D70" s="161"/>
      <c r="E70" s="61"/>
      <c r="F70" s="61"/>
      <c r="G70" s="61"/>
      <c r="H70" s="61"/>
      <c r="I70" s="61"/>
      <c r="J70" s="61"/>
      <c r="K70" s="61"/>
      <c r="L70" s="61"/>
      <c r="M70" s="61"/>
      <c r="N70" s="61"/>
      <c r="O70" s="61"/>
      <c r="P70" s="61"/>
      <c r="Q70" s="61"/>
      <c r="R70" s="61"/>
      <c r="S70" s="61"/>
      <c r="T70" s="61"/>
      <c r="U70" s="61"/>
      <c r="V70" s="61"/>
      <c r="W70" s="61"/>
      <c r="X70" s="61"/>
      <c r="Y70" s="61"/>
      <c r="Z70" s="142"/>
      <c r="AA70" s="160"/>
    </row>
    <row r="71" spans="1:27" ht="13.5">
      <c r="A71" s="382" t="s">
        <v>384</v>
      </c>
      <c r="B71" s="138"/>
      <c r="C71" s="361"/>
      <c r="D71" s="161"/>
      <c r="E71" s="61"/>
      <c r="F71" s="61"/>
      <c r="G71" s="61"/>
      <c r="H71" s="61"/>
      <c r="I71" s="61"/>
      <c r="J71" s="61"/>
      <c r="K71" s="61"/>
      <c r="L71" s="61"/>
      <c r="M71" s="61"/>
      <c r="N71" s="61"/>
      <c r="O71" s="61"/>
      <c r="P71" s="61"/>
      <c r="Q71" s="61"/>
      <c r="R71" s="61"/>
      <c r="S71" s="61"/>
      <c r="T71" s="61"/>
      <c r="U71" s="61"/>
      <c r="V71" s="61"/>
      <c r="W71" s="61"/>
      <c r="X71" s="61"/>
      <c r="Y71" s="61"/>
      <c r="Z71" s="142"/>
      <c r="AA71" s="160"/>
    </row>
    <row r="72" spans="1:27" ht="13.5">
      <c r="A72" s="382" t="s">
        <v>343</v>
      </c>
      <c r="B72" s="138"/>
      <c r="C72" s="361"/>
      <c r="D72" s="161"/>
      <c r="E72" s="61"/>
      <c r="F72" s="61"/>
      <c r="G72" s="61"/>
      <c r="H72" s="61"/>
      <c r="I72" s="61"/>
      <c r="J72" s="61"/>
      <c r="K72" s="61"/>
      <c r="L72" s="61"/>
      <c r="M72" s="61"/>
      <c r="N72" s="61"/>
      <c r="O72" s="61"/>
      <c r="P72" s="61"/>
      <c r="Q72" s="61"/>
      <c r="R72" s="61"/>
      <c r="S72" s="61"/>
      <c r="T72" s="61"/>
      <c r="U72" s="61"/>
      <c r="V72" s="61"/>
      <c r="W72" s="61"/>
      <c r="X72" s="61"/>
      <c r="Y72" s="61"/>
      <c r="Z72" s="142"/>
      <c r="AA72" s="160"/>
    </row>
    <row r="73" spans="1:27" ht="4.5" customHeight="1">
      <c r="A73" s="147"/>
      <c r="B73" s="138"/>
      <c r="C73" s="383"/>
      <c r="D73" s="318"/>
      <c r="E73" s="61"/>
      <c r="F73" s="60"/>
      <c r="G73" s="361"/>
      <c r="H73" s="61"/>
      <c r="I73" s="61"/>
      <c r="J73" s="60"/>
      <c r="K73" s="361"/>
      <c r="L73" s="61"/>
      <c r="M73" s="61"/>
      <c r="N73" s="60"/>
      <c r="O73" s="361"/>
      <c r="P73" s="61"/>
      <c r="Q73" s="61"/>
      <c r="R73" s="60"/>
      <c r="S73" s="361"/>
      <c r="T73" s="61"/>
      <c r="U73" s="61"/>
      <c r="V73" s="61"/>
      <c r="W73" s="60"/>
      <c r="X73" s="361"/>
      <c r="Y73" s="61"/>
      <c r="Z73" s="142"/>
      <c r="AA73" s="63"/>
    </row>
    <row r="74" spans="1:27" ht="13.5">
      <c r="A74" s="148" t="s">
        <v>314</v>
      </c>
      <c r="B74" s="138"/>
      <c r="C74" s="379">
        <f aca="true" t="shared" si="10" ref="C74:Y74">C75+C98</f>
        <v>0</v>
      </c>
      <c r="D74" s="380">
        <f t="shared" si="10"/>
        <v>0</v>
      </c>
      <c r="E74" s="102">
        <f t="shared" si="10"/>
        <v>0</v>
      </c>
      <c r="F74" s="101">
        <f t="shared" si="10"/>
        <v>0</v>
      </c>
      <c r="G74" s="381">
        <f t="shared" si="10"/>
        <v>0</v>
      </c>
      <c r="H74" s="102">
        <f t="shared" si="10"/>
        <v>0</v>
      </c>
      <c r="I74" s="102">
        <f t="shared" si="10"/>
        <v>0</v>
      </c>
      <c r="J74" s="101">
        <f t="shared" si="10"/>
        <v>0</v>
      </c>
      <c r="K74" s="381">
        <f t="shared" si="10"/>
        <v>0</v>
      </c>
      <c r="L74" s="102">
        <f t="shared" si="10"/>
        <v>0</v>
      </c>
      <c r="M74" s="102">
        <f t="shared" si="10"/>
        <v>0</v>
      </c>
      <c r="N74" s="101">
        <f t="shared" si="10"/>
        <v>0</v>
      </c>
      <c r="O74" s="381">
        <f t="shared" si="10"/>
        <v>0</v>
      </c>
      <c r="P74" s="102">
        <f t="shared" si="10"/>
        <v>0</v>
      </c>
      <c r="Q74" s="102">
        <f t="shared" si="10"/>
        <v>0</v>
      </c>
      <c r="R74" s="101">
        <f t="shared" si="10"/>
        <v>0</v>
      </c>
      <c r="S74" s="381">
        <f t="shared" si="10"/>
        <v>0</v>
      </c>
      <c r="T74" s="102">
        <f t="shared" si="10"/>
        <v>0</v>
      </c>
      <c r="U74" s="102">
        <f t="shared" si="10"/>
        <v>0</v>
      </c>
      <c r="V74" s="102">
        <f t="shared" si="10"/>
        <v>0</v>
      </c>
      <c r="W74" s="101">
        <f t="shared" si="10"/>
        <v>0</v>
      </c>
      <c r="X74" s="381">
        <f t="shared" si="10"/>
        <v>0</v>
      </c>
      <c r="Y74" s="102">
        <f t="shared" si="10"/>
        <v>0</v>
      </c>
      <c r="Z74" s="139">
        <f>+IF(X74&lt;&gt;0,+(Y74/X74)*100,0)</f>
        <v>0</v>
      </c>
      <c r="AA74" s="104">
        <f>AA75+AA98</f>
        <v>0</v>
      </c>
    </row>
    <row r="75" spans="1:27" ht="13.5">
      <c r="A75" s="227" t="s">
        <v>312</v>
      </c>
      <c r="B75" s="138"/>
      <c r="C75" s="359">
        <f aca="true" t="shared" si="11" ref="C75:Y75">SUM(C76:C97)</f>
        <v>0</v>
      </c>
      <c r="D75" s="360">
        <f t="shared" si="11"/>
        <v>0</v>
      </c>
      <c r="E75" s="321">
        <f t="shared" si="11"/>
        <v>0</v>
      </c>
      <c r="F75" s="321">
        <f t="shared" si="11"/>
        <v>0</v>
      </c>
      <c r="G75" s="321">
        <f t="shared" si="11"/>
        <v>0</v>
      </c>
      <c r="H75" s="321">
        <f t="shared" si="11"/>
        <v>0</v>
      </c>
      <c r="I75" s="321">
        <f t="shared" si="11"/>
        <v>0</v>
      </c>
      <c r="J75" s="321">
        <f t="shared" si="11"/>
        <v>0</v>
      </c>
      <c r="K75" s="321">
        <f t="shared" si="11"/>
        <v>0</v>
      </c>
      <c r="L75" s="321">
        <f t="shared" si="11"/>
        <v>0</v>
      </c>
      <c r="M75" s="321">
        <f t="shared" si="11"/>
        <v>0</v>
      </c>
      <c r="N75" s="321">
        <f t="shared" si="11"/>
        <v>0</v>
      </c>
      <c r="O75" s="321">
        <f t="shared" si="11"/>
        <v>0</v>
      </c>
      <c r="P75" s="321">
        <f t="shared" si="11"/>
        <v>0</v>
      </c>
      <c r="Q75" s="321">
        <f t="shared" si="11"/>
        <v>0</v>
      </c>
      <c r="R75" s="321">
        <f t="shared" si="11"/>
        <v>0</v>
      </c>
      <c r="S75" s="321">
        <f t="shared" si="11"/>
        <v>0</v>
      </c>
      <c r="T75" s="321">
        <f t="shared" si="11"/>
        <v>0</v>
      </c>
      <c r="U75" s="321">
        <f t="shared" si="11"/>
        <v>0</v>
      </c>
      <c r="V75" s="321">
        <f t="shared" si="11"/>
        <v>0</v>
      </c>
      <c r="W75" s="321">
        <f t="shared" si="11"/>
        <v>0</v>
      </c>
      <c r="X75" s="321">
        <f t="shared" si="11"/>
        <v>0</v>
      </c>
      <c r="Y75" s="321">
        <f t="shared" si="11"/>
        <v>0</v>
      </c>
      <c r="Z75" s="356">
        <f>+IF(X75&lt;&gt;0,+(Y75/X75)*100,0)</f>
        <v>0</v>
      </c>
      <c r="AA75" s="362">
        <f>SUM(AA76:AA97)</f>
        <v>0</v>
      </c>
    </row>
    <row r="76" spans="1:27" ht="13.5">
      <c r="A76" s="382" t="s">
        <v>385</v>
      </c>
      <c r="B76" s="138"/>
      <c r="C76" s="361"/>
      <c r="D76" s="161"/>
      <c r="E76" s="61"/>
      <c r="F76" s="61"/>
      <c r="G76" s="61"/>
      <c r="H76" s="61"/>
      <c r="I76" s="61"/>
      <c r="J76" s="61"/>
      <c r="K76" s="61"/>
      <c r="L76" s="61"/>
      <c r="M76" s="61"/>
      <c r="N76" s="61"/>
      <c r="O76" s="61"/>
      <c r="P76" s="61"/>
      <c r="Q76" s="61"/>
      <c r="R76" s="61"/>
      <c r="S76" s="61"/>
      <c r="T76" s="61"/>
      <c r="U76" s="61"/>
      <c r="V76" s="61"/>
      <c r="W76" s="61"/>
      <c r="X76" s="61"/>
      <c r="Y76" s="61"/>
      <c r="Z76" s="142"/>
      <c r="AA76" s="160"/>
    </row>
    <row r="77" spans="1:27" ht="13.5">
      <c r="A77" s="382" t="s">
        <v>386</v>
      </c>
      <c r="B77" s="138"/>
      <c r="C77" s="361"/>
      <c r="D77" s="161"/>
      <c r="E77" s="61"/>
      <c r="F77" s="61"/>
      <c r="G77" s="61"/>
      <c r="H77" s="61"/>
      <c r="I77" s="61"/>
      <c r="J77" s="61"/>
      <c r="K77" s="61"/>
      <c r="L77" s="61"/>
      <c r="M77" s="61"/>
      <c r="N77" s="61"/>
      <c r="O77" s="61"/>
      <c r="P77" s="61"/>
      <c r="Q77" s="61"/>
      <c r="R77" s="61"/>
      <c r="S77" s="61"/>
      <c r="T77" s="61"/>
      <c r="U77" s="61"/>
      <c r="V77" s="61"/>
      <c r="W77" s="61"/>
      <c r="X77" s="61"/>
      <c r="Y77" s="61"/>
      <c r="Z77" s="142"/>
      <c r="AA77" s="160"/>
    </row>
    <row r="78" spans="1:27" ht="13.5">
      <c r="A78" s="382" t="s">
        <v>387</v>
      </c>
      <c r="B78" s="138"/>
      <c r="C78" s="361"/>
      <c r="D78" s="161"/>
      <c r="E78" s="61"/>
      <c r="F78" s="61"/>
      <c r="G78" s="61"/>
      <c r="H78" s="61"/>
      <c r="I78" s="61"/>
      <c r="J78" s="61"/>
      <c r="K78" s="61"/>
      <c r="L78" s="61"/>
      <c r="M78" s="61"/>
      <c r="N78" s="61"/>
      <c r="O78" s="61"/>
      <c r="P78" s="61"/>
      <c r="Q78" s="61"/>
      <c r="R78" s="61"/>
      <c r="S78" s="61"/>
      <c r="T78" s="61"/>
      <c r="U78" s="61"/>
      <c r="V78" s="61"/>
      <c r="W78" s="61"/>
      <c r="X78" s="61"/>
      <c r="Y78" s="61"/>
      <c r="Z78" s="142"/>
      <c r="AA78" s="160"/>
    </row>
    <row r="79" spans="1:27" ht="13.5">
      <c r="A79" s="382" t="s">
        <v>388</v>
      </c>
      <c r="B79" s="138"/>
      <c r="C79" s="361"/>
      <c r="D79" s="161"/>
      <c r="E79" s="61"/>
      <c r="F79" s="61"/>
      <c r="G79" s="61"/>
      <c r="H79" s="61"/>
      <c r="I79" s="61"/>
      <c r="J79" s="61"/>
      <c r="K79" s="61"/>
      <c r="L79" s="61"/>
      <c r="M79" s="61"/>
      <c r="N79" s="61"/>
      <c r="O79" s="61"/>
      <c r="P79" s="61"/>
      <c r="Q79" s="61"/>
      <c r="R79" s="61"/>
      <c r="S79" s="61"/>
      <c r="T79" s="61"/>
      <c r="U79" s="61"/>
      <c r="V79" s="61"/>
      <c r="W79" s="61"/>
      <c r="X79" s="61"/>
      <c r="Y79" s="61"/>
      <c r="Z79" s="142"/>
      <c r="AA79" s="160"/>
    </row>
    <row r="80" spans="1:27" ht="13.5">
      <c r="A80" s="382" t="s">
        <v>389</v>
      </c>
      <c r="B80" s="138"/>
      <c r="C80" s="361"/>
      <c r="D80" s="161"/>
      <c r="E80" s="61"/>
      <c r="F80" s="61"/>
      <c r="G80" s="61"/>
      <c r="H80" s="61"/>
      <c r="I80" s="61"/>
      <c r="J80" s="61"/>
      <c r="K80" s="61"/>
      <c r="L80" s="61"/>
      <c r="M80" s="61"/>
      <c r="N80" s="61"/>
      <c r="O80" s="61"/>
      <c r="P80" s="61"/>
      <c r="Q80" s="61"/>
      <c r="R80" s="61"/>
      <c r="S80" s="61"/>
      <c r="T80" s="61"/>
      <c r="U80" s="61"/>
      <c r="V80" s="61"/>
      <c r="W80" s="61"/>
      <c r="X80" s="61"/>
      <c r="Y80" s="61"/>
      <c r="Z80" s="142"/>
      <c r="AA80" s="160"/>
    </row>
    <row r="81" spans="1:27" ht="13.5">
      <c r="A81" s="382" t="s">
        <v>390</v>
      </c>
      <c r="B81" s="138"/>
      <c r="C81" s="361"/>
      <c r="D81" s="161"/>
      <c r="E81" s="61"/>
      <c r="F81" s="61"/>
      <c r="G81" s="61"/>
      <c r="H81" s="61"/>
      <c r="I81" s="61"/>
      <c r="J81" s="61"/>
      <c r="K81" s="61"/>
      <c r="L81" s="61"/>
      <c r="M81" s="61"/>
      <c r="N81" s="61"/>
      <c r="O81" s="61"/>
      <c r="P81" s="61"/>
      <c r="Q81" s="61"/>
      <c r="R81" s="61"/>
      <c r="S81" s="61"/>
      <c r="T81" s="61"/>
      <c r="U81" s="61"/>
      <c r="V81" s="61"/>
      <c r="W81" s="61"/>
      <c r="X81" s="61"/>
      <c r="Y81" s="61"/>
      <c r="Z81" s="142"/>
      <c r="AA81" s="160"/>
    </row>
    <row r="82" spans="1:27" ht="13.5">
      <c r="A82" s="382" t="s">
        <v>391</v>
      </c>
      <c r="B82" s="138"/>
      <c r="C82" s="361"/>
      <c r="D82" s="161"/>
      <c r="E82" s="61"/>
      <c r="F82" s="61"/>
      <c r="G82" s="61"/>
      <c r="H82" s="61"/>
      <c r="I82" s="61"/>
      <c r="J82" s="61"/>
      <c r="K82" s="61"/>
      <c r="L82" s="61"/>
      <c r="M82" s="61"/>
      <c r="N82" s="61"/>
      <c r="O82" s="61"/>
      <c r="P82" s="61"/>
      <c r="Q82" s="61"/>
      <c r="R82" s="61"/>
      <c r="S82" s="61"/>
      <c r="T82" s="61"/>
      <c r="U82" s="61"/>
      <c r="V82" s="61"/>
      <c r="W82" s="61"/>
      <c r="X82" s="61"/>
      <c r="Y82" s="61"/>
      <c r="Z82" s="142"/>
      <c r="AA82" s="160"/>
    </row>
    <row r="83" spans="1:27" ht="13.5">
      <c r="A83" s="382" t="s">
        <v>392</v>
      </c>
      <c r="B83" s="138"/>
      <c r="C83" s="361"/>
      <c r="D83" s="161"/>
      <c r="E83" s="61"/>
      <c r="F83" s="61"/>
      <c r="G83" s="61"/>
      <c r="H83" s="61"/>
      <c r="I83" s="61"/>
      <c r="J83" s="61"/>
      <c r="K83" s="61"/>
      <c r="L83" s="61"/>
      <c r="M83" s="61"/>
      <c r="N83" s="61"/>
      <c r="O83" s="61"/>
      <c r="P83" s="61"/>
      <c r="Q83" s="61"/>
      <c r="R83" s="61"/>
      <c r="S83" s="61"/>
      <c r="T83" s="61"/>
      <c r="U83" s="61"/>
      <c r="V83" s="61"/>
      <c r="W83" s="61"/>
      <c r="X83" s="61"/>
      <c r="Y83" s="61"/>
      <c r="Z83" s="142"/>
      <c r="AA83" s="160"/>
    </row>
    <row r="84" spans="1:27" ht="13.5">
      <c r="A84" s="382" t="s">
        <v>140</v>
      </c>
      <c r="B84" s="138"/>
      <c r="C84" s="361"/>
      <c r="D84" s="161"/>
      <c r="E84" s="61"/>
      <c r="F84" s="61"/>
      <c r="G84" s="61"/>
      <c r="H84" s="61"/>
      <c r="I84" s="61"/>
      <c r="J84" s="61"/>
      <c r="K84" s="61"/>
      <c r="L84" s="61"/>
      <c r="M84" s="61"/>
      <c r="N84" s="61"/>
      <c r="O84" s="61"/>
      <c r="P84" s="61"/>
      <c r="Q84" s="61"/>
      <c r="R84" s="61"/>
      <c r="S84" s="61"/>
      <c r="T84" s="61"/>
      <c r="U84" s="61"/>
      <c r="V84" s="61"/>
      <c r="W84" s="61"/>
      <c r="X84" s="61"/>
      <c r="Y84" s="61"/>
      <c r="Z84" s="142"/>
      <c r="AA84" s="160"/>
    </row>
    <row r="85" spans="1:27" ht="13.5">
      <c r="A85" s="382" t="s">
        <v>393</v>
      </c>
      <c r="B85" s="138"/>
      <c r="C85" s="361"/>
      <c r="D85" s="161"/>
      <c r="E85" s="61"/>
      <c r="F85" s="61"/>
      <c r="G85" s="61"/>
      <c r="H85" s="61"/>
      <c r="I85" s="61"/>
      <c r="J85" s="61"/>
      <c r="K85" s="61"/>
      <c r="L85" s="61"/>
      <c r="M85" s="61"/>
      <c r="N85" s="61"/>
      <c r="O85" s="61"/>
      <c r="P85" s="61"/>
      <c r="Q85" s="61"/>
      <c r="R85" s="61"/>
      <c r="S85" s="61"/>
      <c r="T85" s="61"/>
      <c r="U85" s="61"/>
      <c r="V85" s="61"/>
      <c r="W85" s="61"/>
      <c r="X85" s="61"/>
      <c r="Y85" s="61"/>
      <c r="Z85" s="142"/>
      <c r="AA85" s="160"/>
    </row>
    <row r="86" spans="1:27" ht="13.5">
      <c r="A86" s="382" t="s">
        <v>394</v>
      </c>
      <c r="B86" s="138"/>
      <c r="C86" s="361"/>
      <c r="D86" s="161"/>
      <c r="E86" s="61"/>
      <c r="F86" s="61"/>
      <c r="G86" s="61"/>
      <c r="H86" s="61"/>
      <c r="I86" s="61"/>
      <c r="J86" s="61"/>
      <c r="K86" s="61"/>
      <c r="L86" s="61"/>
      <c r="M86" s="61"/>
      <c r="N86" s="61"/>
      <c r="O86" s="61"/>
      <c r="P86" s="61"/>
      <c r="Q86" s="61"/>
      <c r="R86" s="61"/>
      <c r="S86" s="61"/>
      <c r="T86" s="61"/>
      <c r="U86" s="61"/>
      <c r="V86" s="61"/>
      <c r="W86" s="61"/>
      <c r="X86" s="61"/>
      <c r="Y86" s="61"/>
      <c r="Z86" s="142"/>
      <c r="AA86" s="160"/>
    </row>
    <row r="87" spans="1:27" ht="13.5">
      <c r="A87" s="382" t="s">
        <v>395</v>
      </c>
      <c r="B87" s="138"/>
      <c r="C87" s="361"/>
      <c r="D87" s="161"/>
      <c r="E87" s="61"/>
      <c r="F87" s="61"/>
      <c r="G87" s="61"/>
      <c r="H87" s="61"/>
      <c r="I87" s="61"/>
      <c r="J87" s="61"/>
      <c r="K87" s="61"/>
      <c r="L87" s="61"/>
      <c r="M87" s="61"/>
      <c r="N87" s="61"/>
      <c r="O87" s="61"/>
      <c r="P87" s="61"/>
      <c r="Q87" s="61"/>
      <c r="R87" s="61"/>
      <c r="S87" s="61"/>
      <c r="T87" s="61"/>
      <c r="U87" s="61"/>
      <c r="V87" s="61"/>
      <c r="W87" s="61"/>
      <c r="X87" s="61"/>
      <c r="Y87" s="61"/>
      <c r="Z87" s="142"/>
      <c r="AA87" s="160"/>
    </row>
    <row r="88" spans="1:27" ht="13.5">
      <c r="A88" s="382" t="s">
        <v>396</v>
      </c>
      <c r="B88" s="138"/>
      <c r="C88" s="361"/>
      <c r="D88" s="161"/>
      <c r="E88" s="61"/>
      <c r="F88" s="61"/>
      <c r="G88" s="61"/>
      <c r="H88" s="61"/>
      <c r="I88" s="61"/>
      <c r="J88" s="61"/>
      <c r="K88" s="61"/>
      <c r="L88" s="61"/>
      <c r="M88" s="61"/>
      <c r="N88" s="61"/>
      <c r="O88" s="61"/>
      <c r="P88" s="61"/>
      <c r="Q88" s="61"/>
      <c r="R88" s="61"/>
      <c r="S88" s="61"/>
      <c r="T88" s="61"/>
      <c r="U88" s="61"/>
      <c r="V88" s="61"/>
      <c r="W88" s="61"/>
      <c r="X88" s="61"/>
      <c r="Y88" s="61"/>
      <c r="Z88" s="142"/>
      <c r="AA88" s="160"/>
    </row>
    <row r="89" spans="1:27" ht="13.5">
      <c r="A89" s="382" t="s">
        <v>397</v>
      </c>
      <c r="B89" s="138"/>
      <c r="C89" s="361"/>
      <c r="D89" s="161"/>
      <c r="E89" s="61"/>
      <c r="F89" s="61"/>
      <c r="G89" s="61"/>
      <c r="H89" s="61"/>
      <c r="I89" s="61"/>
      <c r="J89" s="61"/>
      <c r="K89" s="61"/>
      <c r="L89" s="61"/>
      <c r="M89" s="61"/>
      <c r="N89" s="61"/>
      <c r="O89" s="61"/>
      <c r="P89" s="61"/>
      <c r="Q89" s="61"/>
      <c r="R89" s="61"/>
      <c r="S89" s="61"/>
      <c r="T89" s="61"/>
      <c r="U89" s="61"/>
      <c r="V89" s="61"/>
      <c r="W89" s="61"/>
      <c r="X89" s="61"/>
      <c r="Y89" s="61"/>
      <c r="Z89" s="142"/>
      <c r="AA89" s="160"/>
    </row>
    <row r="90" spans="1:27" ht="13.5">
      <c r="A90" s="382" t="s">
        <v>398</v>
      </c>
      <c r="B90" s="138"/>
      <c r="C90" s="361"/>
      <c r="D90" s="161"/>
      <c r="E90" s="61"/>
      <c r="F90" s="61"/>
      <c r="G90" s="61"/>
      <c r="H90" s="61"/>
      <c r="I90" s="61"/>
      <c r="J90" s="61"/>
      <c r="K90" s="61"/>
      <c r="L90" s="61"/>
      <c r="M90" s="61"/>
      <c r="N90" s="61"/>
      <c r="O90" s="61"/>
      <c r="P90" s="61"/>
      <c r="Q90" s="61"/>
      <c r="R90" s="61"/>
      <c r="S90" s="61"/>
      <c r="T90" s="61"/>
      <c r="U90" s="61"/>
      <c r="V90" s="61"/>
      <c r="W90" s="61"/>
      <c r="X90" s="61"/>
      <c r="Y90" s="61"/>
      <c r="Z90" s="142"/>
      <c r="AA90" s="160"/>
    </row>
    <row r="91" spans="1:27" ht="13.5">
      <c r="A91" s="382" t="s">
        <v>399</v>
      </c>
      <c r="B91" s="138"/>
      <c r="C91" s="361"/>
      <c r="D91" s="161"/>
      <c r="E91" s="61"/>
      <c r="F91" s="61"/>
      <c r="G91" s="61"/>
      <c r="H91" s="61"/>
      <c r="I91" s="61"/>
      <c r="J91" s="61"/>
      <c r="K91" s="61"/>
      <c r="L91" s="61"/>
      <c r="M91" s="61"/>
      <c r="N91" s="61"/>
      <c r="O91" s="61"/>
      <c r="P91" s="61"/>
      <c r="Q91" s="61"/>
      <c r="R91" s="61"/>
      <c r="S91" s="61"/>
      <c r="T91" s="61"/>
      <c r="U91" s="61"/>
      <c r="V91" s="61"/>
      <c r="W91" s="61"/>
      <c r="X91" s="61"/>
      <c r="Y91" s="61"/>
      <c r="Z91" s="142"/>
      <c r="AA91" s="160"/>
    </row>
    <row r="92" spans="1:27" ht="13.5">
      <c r="A92" s="382" t="s">
        <v>201</v>
      </c>
      <c r="B92" s="138"/>
      <c r="C92" s="361"/>
      <c r="D92" s="161"/>
      <c r="E92" s="61"/>
      <c r="F92" s="61"/>
      <c r="G92" s="61"/>
      <c r="H92" s="61"/>
      <c r="I92" s="61"/>
      <c r="J92" s="61"/>
      <c r="K92" s="61"/>
      <c r="L92" s="61"/>
      <c r="M92" s="61"/>
      <c r="N92" s="61"/>
      <c r="O92" s="61"/>
      <c r="P92" s="61"/>
      <c r="Q92" s="61"/>
      <c r="R92" s="61"/>
      <c r="S92" s="61"/>
      <c r="T92" s="61"/>
      <c r="U92" s="61"/>
      <c r="V92" s="61"/>
      <c r="W92" s="61"/>
      <c r="X92" s="61"/>
      <c r="Y92" s="61"/>
      <c r="Z92" s="142"/>
      <c r="AA92" s="160"/>
    </row>
    <row r="93" spans="1:27" ht="13.5">
      <c r="A93" s="382" t="s">
        <v>400</v>
      </c>
      <c r="B93" s="138"/>
      <c r="C93" s="361"/>
      <c r="D93" s="161"/>
      <c r="E93" s="61"/>
      <c r="F93" s="61"/>
      <c r="G93" s="61"/>
      <c r="H93" s="61"/>
      <c r="I93" s="61"/>
      <c r="J93" s="61"/>
      <c r="K93" s="61"/>
      <c r="L93" s="61"/>
      <c r="M93" s="61"/>
      <c r="N93" s="61"/>
      <c r="O93" s="61"/>
      <c r="P93" s="61"/>
      <c r="Q93" s="61"/>
      <c r="R93" s="61"/>
      <c r="S93" s="61"/>
      <c r="T93" s="61"/>
      <c r="U93" s="61"/>
      <c r="V93" s="61"/>
      <c r="W93" s="61"/>
      <c r="X93" s="61"/>
      <c r="Y93" s="61"/>
      <c r="Z93" s="142"/>
      <c r="AA93" s="160"/>
    </row>
    <row r="94" spans="1:27" ht="13.5">
      <c r="A94" s="382" t="s">
        <v>197</v>
      </c>
      <c r="B94" s="138"/>
      <c r="C94" s="361"/>
      <c r="D94" s="161"/>
      <c r="E94" s="61"/>
      <c r="F94" s="61"/>
      <c r="G94" s="61"/>
      <c r="H94" s="61"/>
      <c r="I94" s="61"/>
      <c r="J94" s="61"/>
      <c r="K94" s="61"/>
      <c r="L94" s="61"/>
      <c r="M94" s="61"/>
      <c r="N94" s="61"/>
      <c r="O94" s="61"/>
      <c r="P94" s="61"/>
      <c r="Q94" s="61"/>
      <c r="R94" s="61"/>
      <c r="S94" s="61"/>
      <c r="T94" s="61"/>
      <c r="U94" s="61"/>
      <c r="V94" s="61"/>
      <c r="W94" s="61"/>
      <c r="X94" s="61"/>
      <c r="Y94" s="61"/>
      <c r="Z94" s="142"/>
      <c r="AA94" s="160"/>
    </row>
    <row r="95" spans="1:27" ht="13.5">
      <c r="A95" s="382" t="s">
        <v>401</v>
      </c>
      <c r="B95" s="138"/>
      <c r="C95" s="361"/>
      <c r="D95" s="161"/>
      <c r="E95" s="61"/>
      <c r="F95" s="61"/>
      <c r="G95" s="61"/>
      <c r="H95" s="61"/>
      <c r="I95" s="61"/>
      <c r="J95" s="61"/>
      <c r="K95" s="61"/>
      <c r="L95" s="61"/>
      <c r="M95" s="61"/>
      <c r="N95" s="61"/>
      <c r="O95" s="61"/>
      <c r="P95" s="61"/>
      <c r="Q95" s="61"/>
      <c r="R95" s="61"/>
      <c r="S95" s="61"/>
      <c r="T95" s="61"/>
      <c r="U95" s="61"/>
      <c r="V95" s="61"/>
      <c r="W95" s="61"/>
      <c r="X95" s="61"/>
      <c r="Y95" s="61"/>
      <c r="Z95" s="142"/>
      <c r="AA95" s="160"/>
    </row>
    <row r="96" spans="1:27" ht="13.5">
      <c r="A96" s="382" t="s">
        <v>402</v>
      </c>
      <c r="B96" s="138"/>
      <c r="C96" s="361"/>
      <c r="D96" s="161"/>
      <c r="E96" s="61"/>
      <c r="F96" s="61"/>
      <c r="G96" s="61"/>
      <c r="H96" s="61"/>
      <c r="I96" s="61"/>
      <c r="J96" s="61"/>
      <c r="K96" s="61"/>
      <c r="L96" s="61"/>
      <c r="M96" s="61"/>
      <c r="N96" s="61"/>
      <c r="O96" s="61"/>
      <c r="P96" s="61"/>
      <c r="Q96" s="61"/>
      <c r="R96" s="61"/>
      <c r="S96" s="61"/>
      <c r="T96" s="61"/>
      <c r="U96" s="61"/>
      <c r="V96" s="61"/>
      <c r="W96" s="61"/>
      <c r="X96" s="61"/>
      <c r="Y96" s="61"/>
      <c r="Z96" s="142"/>
      <c r="AA96" s="160"/>
    </row>
    <row r="97" spans="1:27" ht="13.5">
      <c r="A97" s="382" t="s">
        <v>343</v>
      </c>
      <c r="B97" s="138"/>
      <c r="C97" s="361"/>
      <c r="D97" s="161"/>
      <c r="E97" s="61"/>
      <c r="F97" s="61"/>
      <c r="G97" s="61"/>
      <c r="H97" s="61"/>
      <c r="I97" s="61"/>
      <c r="J97" s="61"/>
      <c r="K97" s="61"/>
      <c r="L97" s="61"/>
      <c r="M97" s="61"/>
      <c r="N97" s="61"/>
      <c r="O97" s="61"/>
      <c r="P97" s="61"/>
      <c r="Q97" s="61"/>
      <c r="R97" s="61"/>
      <c r="S97" s="61"/>
      <c r="T97" s="61"/>
      <c r="U97" s="61"/>
      <c r="V97" s="61"/>
      <c r="W97" s="61"/>
      <c r="X97" s="61"/>
      <c r="Y97" s="61"/>
      <c r="Z97" s="142"/>
      <c r="AA97" s="160"/>
    </row>
    <row r="98" spans="1:27" ht="13.5">
      <c r="A98" s="227" t="s">
        <v>313</v>
      </c>
      <c r="B98" s="138"/>
      <c r="C98" s="361">
        <f aca="true" t="shared" si="12" ref="C98:Y98">SUM(C99:C101)</f>
        <v>0</v>
      </c>
      <c r="D98" s="161">
        <f t="shared" si="12"/>
        <v>0</v>
      </c>
      <c r="E98" s="61">
        <f t="shared" si="12"/>
        <v>0</v>
      </c>
      <c r="F98" s="61">
        <f t="shared" si="12"/>
        <v>0</v>
      </c>
      <c r="G98" s="61">
        <f t="shared" si="12"/>
        <v>0</v>
      </c>
      <c r="H98" s="61">
        <f t="shared" si="12"/>
        <v>0</v>
      </c>
      <c r="I98" s="61">
        <f t="shared" si="12"/>
        <v>0</v>
      </c>
      <c r="J98" s="61">
        <f t="shared" si="12"/>
        <v>0</v>
      </c>
      <c r="K98" s="61">
        <f t="shared" si="12"/>
        <v>0</v>
      </c>
      <c r="L98" s="61">
        <f t="shared" si="12"/>
        <v>0</v>
      </c>
      <c r="M98" s="61">
        <f t="shared" si="12"/>
        <v>0</v>
      </c>
      <c r="N98" s="61">
        <f t="shared" si="12"/>
        <v>0</v>
      </c>
      <c r="O98" s="61">
        <f t="shared" si="12"/>
        <v>0</v>
      </c>
      <c r="P98" s="61">
        <f t="shared" si="12"/>
        <v>0</v>
      </c>
      <c r="Q98" s="61">
        <f t="shared" si="12"/>
        <v>0</v>
      </c>
      <c r="R98" s="61">
        <f t="shared" si="12"/>
        <v>0</v>
      </c>
      <c r="S98" s="61">
        <f t="shared" si="12"/>
        <v>0</v>
      </c>
      <c r="T98" s="61">
        <f t="shared" si="12"/>
        <v>0</v>
      </c>
      <c r="U98" s="61">
        <f t="shared" si="12"/>
        <v>0</v>
      </c>
      <c r="V98" s="61">
        <f t="shared" si="12"/>
        <v>0</v>
      </c>
      <c r="W98" s="61">
        <f t="shared" si="12"/>
        <v>0</v>
      </c>
      <c r="X98" s="61">
        <f t="shared" si="12"/>
        <v>0</v>
      </c>
      <c r="Y98" s="61">
        <f t="shared" si="12"/>
        <v>0</v>
      </c>
      <c r="Z98" s="142">
        <f>+IF(X98&lt;&gt;0,+(Y98/X98)*100,0)</f>
        <v>0</v>
      </c>
      <c r="AA98" s="160">
        <f>SUM(AA99:AA101)</f>
        <v>0</v>
      </c>
    </row>
    <row r="99" spans="1:27" ht="13.5">
      <c r="A99" s="382" t="s">
        <v>403</v>
      </c>
      <c r="B99" s="138"/>
      <c r="C99" s="361"/>
      <c r="D99" s="161"/>
      <c r="E99" s="61"/>
      <c r="F99" s="61"/>
      <c r="G99" s="61"/>
      <c r="H99" s="61"/>
      <c r="I99" s="61"/>
      <c r="J99" s="61"/>
      <c r="K99" s="61"/>
      <c r="L99" s="61"/>
      <c r="M99" s="61"/>
      <c r="N99" s="61"/>
      <c r="O99" s="61"/>
      <c r="P99" s="61"/>
      <c r="Q99" s="61"/>
      <c r="R99" s="61"/>
      <c r="S99" s="61"/>
      <c r="T99" s="61"/>
      <c r="U99" s="61"/>
      <c r="V99" s="61"/>
      <c r="W99" s="61"/>
      <c r="X99" s="61"/>
      <c r="Y99" s="61"/>
      <c r="Z99" s="142"/>
      <c r="AA99" s="160"/>
    </row>
    <row r="100" spans="1:27" ht="13.5">
      <c r="A100" s="382" t="s">
        <v>404</v>
      </c>
      <c r="B100" s="138"/>
      <c r="C100" s="361"/>
      <c r="D100" s="161"/>
      <c r="E100" s="61"/>
      <c r="F100" s="61"/>
      <c r="G100" s="61"/>
      <c r="H100" s="61"/>
      <c r="I100" s="61"/>
      <c r="J100" s="61"/>
      <c r="K100" s="61"/>
      <c r="L100" s="61"/>
      <c r="M100" s="61"/>
      <c r="N100" s="61"/>
      <c r="O100" s="61"/>
      <c r="P100" s="61"/>
      <c r="Q100" s="61"/>
      <c r="R100" s="61"/>
      <c r="S100" s="61"/>
      <c r="T100" s="61"/>
      <c r="U100" s="61"/>
      <c r="V100" s="61"/>
      <c r="W100" s="61"/>
      <c r="X100" s="61"/>
      <c r="Y100" s="61"/>
      <c r="Z100" s="142"/>
      <c r="AA100" s="160"/>
    </row>
    <row r="101" spans="1:27" ht="13.5">
      <c r="A101" s="382" t="s">
        <v>343</v>
      </c>
      <c r="B101" s="138"/>
      <c r="C101" s="361"/>
      <c r="D101" s="161"/>
      <c r="E101" s="61"/>
      <c r="F101" s="61"/>
      <c r="G101" s="61"/>
      <c r="H101" s="61"/>
      <c r="I101" s="61"/>
      <c r="J101" s="61"/>
      <c r="K101" s="61"/>
      <c r="L101" s="61"/>
      <c r="M101" s="61"/>
      <c r="N101" s="61"/>
      <c r="O101" s="61"/>
      <c r="P101" s="61"/>
      <c r="Q101" s="61"/>
      <c r="R101" s="61"/>
      <c r="S101" s="61"/>
      <c r="T101" s="61"/>
      <c r="U101" s="61"/>
      <c r="V101" s="61"/>
      <c r="W101" s="61"/>
      <c r="X101" s="61"/>
      <c r="Y101" s="61"/>
      <c r="Z101" s="142"/>
      <c r="AA101" s="160"/>
    </row>
    <row r="102" spans="1:27" ht="4.5" customHeight="1">
      <c r="A102" s="147"/>
      <c r="B102" s="138"/>
      <c r="C102" s="383"/>
      <c r="D102" s="318"/>
      <c r="E102" s="61"/>
      <c r="F102" s="60"/>
      <c r="G102" s="361"/>
      <c r="H102" s="61"/>
      <c r="I102" s="61"/>
      <c r="J102" s="60"/>
      <c r="K102" s="361"/>
      <c r="L102" s="61"/>
      <c r="M102" s="61"/>
      <c r="N102" s="60"/>
      <c r="O102" s="361"/>
      <c r="P102" s="61"/>
      <c r="Q102" s="61"/>
      <c r="R102" s="60"/>
      <c r="S102" s="361"/>
      <c r="T102" s="61"/>
      <c r="U102" s="61"/>
      <c r="V102" s="61"/>
      <c r="W102" s="60"/>
      <c r="X102" s="361"/>
      <c r="Y102" s="61"/>
      <c r="Z102" s="142"/>
      <c r="AA102" s="63"/>
    </row>
    <row r="103" spans="1:27" ht="13.5">
      <c r="A103" s="148" t="s">
        <v>315</v>
      </c>
      <c r="B103" s="138"/>
      <c r="C103" s="384">
        <f aca="true" t="shared" si="13" ref="C103:Y103">SUM(C104:C108)</f>
        <v>0</v>
      </c>
      <c r="D103" s="385">
        <f t="shared" si="13"/>
        <v>0</v>
      </c>
      <c r="E103" s="386">
        <f t="shared" si="13"/>
        <v>0</v>
      </c>
      <c r="F103" s="387">
        <f t="shared" si="13"/>
        <v>0</v>
      </c>
      <c r="G103" s="388">
        <f t="shared" si="13"/>
        <v>0</v>
      </c>
      <c r="H103" s="386">
        <f t="shared" si="13"/>
        <v>0</v>
      </c>
      <c r="I103" s="386">
        <f t="shared" si="13"/>
        <v>0</v>
      </c>
      <c r="J103" s="387">
        <f t="shared" si="13"/>
        <v>0</v>
      </c>
      <c r="K103" s="388">
        <f t="shared" si="13"/>
        <v>0</v>
      </c>
      <c r="L103" s="386">
        <f t="shared" si="13"/>
        <v>0</v>
      </c>
      <c r="M103" s="386">
        <f t="shared" si="13"/>
        <v>0</v>
      </c>
      <c r="N103" s="387">
        <f t="shared" si="13"/>
        <v>0</v>
      </c>
      <c r="O103" s="388">
        <f t="shared" si="13"/>
        <v>0</v>
      </c>
      <c r="P103" s="386">
        <f t="shared" si="13"/>
        <v>0</v>
      </c>
      <c r="Q103" s="386">
        <f t="shared" si="13"/>
        <v>0</v>
      </c>
      <c r="R103" s="387">
        <f t="shared" si="13"/>
        <v>0</v>
      </c>
      <c r="S103" s="388">
        <f t="shared" si="13"/>
        <v>0</v>
      </c>
      <c r="T103" s="386">
        <f t="shared" si="13"/>
        <v>0</v>
      </c>
      <c r="U103" s="386">
        <f t="shared" si="13"/>
        <v>0</v>
      </c>
      <c r="V103" s="386">
        <f t="shared" si="13"/>
        <v>0</v>
      </c>
      <c r="W103" s="387">
        <f t="shared" si="13"/>
        <v>0</v>
      </c>
      <c r="X103" s="388">
        <f t="shared" si="13"/>
        <v>0</v>
      </c>
      <c r="Y103" s="386">
        <f t="shared" si="13"/>
        <v>0</v>
      </c>
      <c r="Z103" s="389">
        <f>+IF(X103&lt;&gt;0,+(Y103/X103)*100,0)</f>
        <v>0</v>
      </c>
      <c r="AA103" s="390">
        <f>SUM(AA104:AA108)</f>
        <v>0</v>
      </c>
    </row>
    <row r="104" spans="1:27" ht="13.5">
      <c r="A104" s="227" t="s">
        <v>405</v>
      </c>
      <c r="B104" s="138"/>
      <c r="C104" s="361"/>
      <c r="D104" s="161"/>
      <c r="E104" s="61"/>
      <c r="F104" s="61"/>
      <c r="G104" s="61"/>
      <c r="H104" s="61"/>
      <c r="I104" s="61"/>
      <c r="J104" s="61"/>
      <c r="K104" s="61"/>
      <c r="L104" s="61"/>
      <c r="M104" s="61"/>
      <c r="N104" s="61"/>
      <c r="O104" s="61"/>
      <c r="P104" s="61"/>
      <c r="Q104" s="61"/>
      <c r="R104" s="61"/>
      <c r="S104" s="61"/>
      <c r="T104" s="61"/>
      <c r="U104" s="61"/>
      <c r="V104" s="61"/>
      <c r="W104" s="61"/>
      <c r="X104" s="61"/>
      <c r="Y104" s="61"/>
      <c r="Z104" s="142"/>
      <c r="AA104" s="160"/>
    </row>
    <row r="105" spans="1:27" ht="13.5">
      <c r="A105" s="229" t="s">
        <v>406</v>
      </c>
      <c r="B105" s="138"/>
      <c r="C105" s="361"/>
      <c r="D105" s="161"/>
      <c r="E105" s="61"/>
      <c r="F105" s="61"/>
      <c r="G105" s="61"/>
      <c r="H105" s="61"/>
      <c r="I105" s="61"/>
      <c r="J105" s="61"/>
      <c r="K105" s="61"/>
      <c r="L105" s="61"/>
      <c r="M105" s="61"/>
      <c r="N105" s="61"/>
      <c r="O105" s="61"/>
      <c r="P105" s="61"/>
      <c r="Q105" s="61"/>
      <c r="R105" s="61"/>
      <c r="S105" s="61"/>
      <c r="T105" s="61"/>
      <c r="U105" s="61"/>
      <c r="V105" s="61"/>
      <c r="W105" s="61"/>
      <c r="X105" s="61"/>
      <c r="Y105" s="61"/>
      <c r="Z105" s="142"/>
      <c r="AA105" s="160"/>
    </row>
    <row r="106" spans="1:27" ht="13.5">
      <c r="A106" s="227" t="s">
        <v>407</v>
      </c>
      <c r="B106" s="138"/>
      <c r="C106" s="361"/>
      <c r="D106" s="161"/>
      <c r="E106" s="61"/>
      <c r="F106" s="61"/>
      <c r="G106" s="61"/>
      <c r="H106" s="61"/>
      <c r="I106" s="61"/>
      <c r="J106" s="61"/>
      <c r="K106" s="61"/>
      <c r="L106" s="61"/>
      <c r="M106" s="61"/>
      <c r="N106" s="61"/>
      <c r="O106" s="61"/>
      <c r="P106" s="61"/>
      <c r="Q106" s="61"/>
      <c r="R106" s="61"/>
      <c r="S106" s="61"/>
      <c r="T106" s="61"/>
      <c r="U106" s="61"/>
      <c r="V106" s="61"/>
      <c r="W106" s="61"/>
      <c r="X106" s="61"/>
      <c r="Y106" s="61"/>
      <c r="Z106" s="142"/>
      <c r="AA106" s="160"/>
    </row>
    <row r="107" spans="1:27" ht="13.5">
      <c r="A107" s="227" t="s">
        <v>408</v>
      </c>
      <c r="B107" s="138"/>
      <c r="C107" s="361"/>
      <c r="D107" s="161"/>
      <c r="E107" s="61"/>
      <c r="F107" s="61"/>
      <c r="G107" s="61"/>
      <c r="H107" s="61"/>
      <c r="I107" s="61"/>
      <c r="J107" s="61"/>
      <c r="K107" s="61"/>
      <c r="L107" s="61"/>
      <c r="M107" s="61"/>
      <c r="N107" s="61"/>
      <c r="O107" s="61"/>
      <c r="P107" s="61"/>
      <c r="Q107" s="61"/>
      <c r="R107" s="61"/>
      <c r="S107" s="61"/>
      <c r="T107" s="61"/>
      <c r="U107" s="61"/>
      <c r="V107" s="61"/>
      <c r="W107" s="61"/>
      <c r="X107" s="61"/>
      <c r="Y107" s="61"/>
      <c r="Z107" s="142"/>
      <c r="AA107" s="160"/>
    </row>
    <row r="108" spans="1:27" ht="13.5">
      <c r="A108" s="229" t="s">
        <v>409</v>
      </c>
      <c r="B108" s="138"/>
      <c r="C108" s="361"/>
      <c r="D108" s="161"/>
      <c r="E108" s="61"/>
      <c r="F108" s="61"/>
      <c r="G108" s="61"/>
      <c r="H108" s="61"/>
      <c r="I108" s="61"/>
      <c r="J108" s="61"/>
      <c r="K108" s="61"/>
      <c r="L108" s="61"/>
      <c r="M108" s="61"/>
      <c r="N108" s="61"/>
      <c r="O108" s="61"/>
      <c r="P108" s="61"/>
      <c r="Q108" s="61"/>
      <c r="R108" s="61"/>
      <c r="S108" s="61"/>
      <c r="T108" s="61"/>
      <c r="U108" s="61"/>
      <c r="V108" s="61"/>
      <c r="W108" s="61"/>
      <c r="X108" s="61"/>
      <c r="Y108" s="61"/>
      <c r="Z108" s="142"/>
      <c r="AA108" s="160"/>
    </row>
    <row r="109" spans="1:27" ht="4.5" customHeight="1">
      <c r="A109" s="391"/>
      <c r="B109" s="138"/>
      <c r="C109" s="383"/>
      <c r="D109" s="318"/>
      <c r="E109" s="61"/>
      <c r="F109" s="60"/>
      <c r="G109" s="361"/>
      <c r="H109" s="61"/>
      <c r="I109" s="61"/>
      <c r="J109" s="60"/>
      <c r="K109" s="361"/>
      <c r="L109" s="61"/>
      <c r="M109" s="61"/>
      <c r="N109" s="60"/>
      <c r="O109" s="361"/>
      <c r="P109" s="61"/>
      <c r="Q109" s="61"/>
      <c r="R109" s="60"/>
      <c r="S109" s="361"/>
      <c r="T109" s="61"/>
      <c r="U109" s="61"/>
      <c r="V109" s="61"/>
      <c r="W109" s="60"/>
      <c r="X109" s="361"/>
      <c r="Y109" s="61"/>
      <c r="Z109" s="142"/>
      <c r="AA109" s="63"/>
    </row>
    <row r="110" spans="1:27" ht="13.5">
      <c r="A110" s="392" t="s">
        <v>318</v>
      </c>
      <c r="B110" s="138"/>
      <c r="C110" s="379">
        <f aca="true" t="shared" si="14" ref="C110:Y110">+C111+C114</f>
        <v>0</v>
      </c>
      <c r="D110" s="380">
        <f t="shared" si="14"/>
        <v>0</v>
      </c>
      <c r="E110" s="102">
        <f t="shared" si="14"/>
        <v>0</v>
      </c>
      <c r="F110" s="101">
        <f t="shared" si="14"/>
        <v>0</v>
      </c>
      <c r="G110" s="381">
        <f t="shared" si="14"/>
        <v>0</v>
      </c>
      <c r="H110" s="102">
        <f t="shared" si="14"/>
        <v>0</v>
      </c>
      <c r="I110" s="102">
        <f t="shared" si="14"/>
        <v>0</v>
      </c>
      <c r="J110" s="101">
        <f t="shared" si="14"/>
        <v>0</v>
      </c>
      <c r="K110" s="381">
        <f t="shared" si="14"/>
        <v>0</v>
      </c>
      <c r="L110" s="102">
        <f t="shared" si="14"/>
        <v>0</v>
      </c>
      <c r="M110" s="102">
        <f t="shared" si="14"/>
        <v>0</v>
      </c>
      <c r="N110" s="101">
        <f t="shared" si="14"/>
        <v>0</v>
      </c>
      <c r="O110" s="381">
        <f t="shared" si="14"/>
        <v>0</v>
      </c>
      <c r="P110" s="102">
        <f t="shared" si="14"/>
        <v>0</v>
      </c>
      <c r="Q110" s="102">
        <f t="shared" si="14"/>
        <v>0</v>
      </c>
      <c r="R110" s="101">
        <f t="shared" si="14"/>
        <v>0</v>
      </c>
      <c r="S110" s="381">
        <f t="shared" si="14"/>
        <v>0</v>
      </c>
      <c r="T110" s="102">
        <f t="shared" si="14"/>
        <v>0</v>
      </c>
      <c r="U110" s="102">
        <f t="shared" si="14"/>
        <v>0</v>
      </c>
      <c r="V110" s="102">
        <f t="shared" si="14"/>
        <v>0</v>
      </c>
      <c r="W110" s="101">
        <f t="shared" si="14"/>
        <v>0</v>
      </c>
      <c r="X110" s="381">
        <f t="shared" si="14"/>
        <v>0</v>
      </c>
      <c r="Y110" s="102">
        <f t="shared" si="14"/>
        <v>0</v>
      </c>
      <c r="Z110" s="139">
        <f>+IF(X110&lt;&gt;0,+(Y110/X110)*100,0)</f>
        <v>0</v>
      </c>
      <c r="AA110" s="104">
        <f>+AA111+AA114</f>
        <v>0</v>
      </c>
    </row>
    <row r="111" spans="1:27" ht="13.5">
      <c r="A111" s="227" t="s">
        <v>316</v>
      </c>
      <c r="B111" s="138"/>
      <c r="C111" s="359">
        <f aca="true" t="shared" si="15" ref="C111:Y111">SUM(C112:C113)</f>
        <v>0</v>
      </c>
      <c r="D111" s="360">
        <f t="shared" si="15"/>
        <v>0</v>
      </c>
      <c r="E111" s="321">
        <f t="shared" si="15"/>
        <v>0</v>
      </c>
      <c r="F111" s="321">
        <f t="shared" si="15"/>
        <v>0</v>
      </c>
      <c r="G111" s="321">
        <f t="shared" si="15"/>
        <v>0</v>
      </c>
      <c r="H111" s="321">
        <f t="shared" si="15"/>
        <v>0</v>
      </c>
      <c r="I111" s="321">
        <f t="shared" si="15"/>
        <v>0</v>
      </c>
      <c r="J111" s="321">
        <f t="shared" si="15"/>
        <v>0</v>
      </c>
      <c r="K111" s="321">
        <f t="shared" si="15"/>
        <v>0</v>
      </c>
      <c r="L111" s="321">
        <f t="shared" si="15"/>
        <v>0</v>
      </c>
      <c r="M111" s="321">
        <f t="shared" si="15"/>
        <v>0</v>
      </c>
      <c r="N111" s="321">
        <f t="shared" si="15"/>
        <v>0</v>
      </c>
      <c r="O111" s="321">
        <f t="shared" si="15"/>
        <v>0</v>
      </c>
      <c r="P111" s="321">
        <f t="shared" si="15"/>
        <v>0</v>
      </c>
      <c r="Q111" s="321">
        <f t="shared" si="15"/>
        <v>0</v>
      </c>
      <c r="R111" s="321">
        <f t="shared" si="15"/>
        <v>0</v>
      </c>
      <c r="S111" s="321">
        <f t="shared" si="15"/>
        <v>0</v>
      </c>
      <c r="T111" s="321">
        <f t="shared" si="15"/>
        <v>0</v>
      </c>
      <c r="U111" s="321">
        <f t="shared" si="15"/>
        <v>0</v>
      </c>
      <c r="V111" s="321">
        <f t="shared" si="15"/>
        <v>0</v>
      </c>
      <c r="W111" s="321">
        <f t="shared" si="15"/>
        <v>0</v>
      </c>
      <c r="X111" s="321">
        <f t="shared" si="15"/>
        <v>0</v>
      </c>
      <c r="Y111" s="321">
        <f t="shared" si="15"/>
        <v>0</v>
      </c>
      <c r="Z111" s="356">
        <f>+IF(X111&lt;&gt;0,+(Y111/X111)*100,0)</f>
        <v>0</v>
      </c>
      <c r="AA111" s="362">
        <f>SUM(AA112:AA113)</f>
        <v>0</v>
      </c>
    </row>
    <row r="112" spans="1:27" ht="13.5">
      <c r="A112" s="382" t="s">
        <v>410</v>
      </c>
      <c r="B112" s="138"/>
      <c r="C112" s="361"/>
      <c r="D112" s="161"/>
      <c r="E112" s="61"/>
      <c r="F112" s="61"/>
      <c r="G112" s="61"/>
      <c r="H112" s="61"/>
      <c r="I112" s="61"/>
      <c r="J112" s="61"/>
      <c r="K112" s="61"/>
      <c r="L112" s="61"/>
      <c r="M112" s="61"/>
      <c r="N112" s="61"/>
      <c r="O112" s="61"/>
      <c r="P112" s="61"/>
      <c r="Q112" s="61"/>
      <c r="R112" s="61"/>
      <c r="S112" s="61"/>
      <c r="T112" s="61"/>
      <c r="U112" s="61"/>
      <c r="V112" s="61"/>
      <c r="W112" s="61"/>
      <c r="X112" s="61"/>
      <c r="Y112" s="61"/>
      <c r="Z112" s="142"/>
      <c r="AA112" s="160"/>
    </row>
    <row r="113" spans="1:27" ht="13.5">
      <c r="A113" s="382" t="s">
        <v>411</v>
      </c>
      <c r="B113" s="138"/>
      <c r="C113" s="361"/>
      <c r="D113" s="161"/>
      <c r="E113" s="61"/>
      <c r="F113" s="61"/>
      <c r="G113" s="61"/>
      <c r="H113" s="61"/>
      <c r="I113" s="61"/>
      <c r="J113" s="61"/>
      <c r="K113" s="61"/>
      <c r="L113" s="61"/>
      <c r="M113" s="61"/>
      <c r="N113" s="61"/>
      <c r="O113" s="61"/>
      <c r="P113" s="61"/>
      <c r="Q113" s="61"/>
      <c r="R113" s="61"/>
      <c r="S113" s="61"/>
      <c r="T113" s="61"/>
      <c r="U113" s="61"/>
      <c r="V113" s="61"/>
      <c r="W113" s="61"/>
      <c r="X113" s="61"/>
      <c r="Y113" s="61"/>
      <c r="Z113" s="142"/>
      <c r="AA113" s="160"/>
    </row>
    <row r="114" spans="1:27" ht="13.5">
      <c r="A114" s="227" t="s">
        <v>317</v>
      </c>
      <c r="B114" s="138"/>
      <c r="C114" s="361">
        <f aca="true" t="shared" si="16" ref="C114:Y114">SUM(C115:C116)</f>
        <v>0</v>
      </c>
      <c r="D114" s="161">
        <f t="shared" si="16"/>
        <v>0</v>
      </c>
      <c r="E114" s="61">
        <f t="shared" si="16"/>
        <v>0</v>
      </c>
      <c r="F114" s="61">
        <f t="shared" si="16"/>
        <v>0</v>
      </c>
      <c r="G114" s="61">
        <f t="shared" si="16"/>
        <v>0</v>
      </c>
      <c r="H114" s="61">
        <f t="shared" si="16"/>
        <v>0</v>
      </c>
      <c r="I114" s="61">
        <f t="shared" si="16"/>
        <v>0</v>
      </c>
      <c r="J114" s="61">
        <f t="shared" si="16"/>
        <v>0</v>
      </c>
      <c r="K114" s="61">
        <f t="shared" si="16"/>
        <v>0</v>
      </c>
      <c r="L114" s="61">
        <f t="shared" si="16"/>
        <v>0</v>
      </c>
      <c r="M114" s="61">
        <f t="shared" si="16"/>
        <v>0</v>
      </c>
      <c r="N114" s="61">
        <f t="shared" si="16"/>
        <v>0</v>
      </c>
      <c r="O114" s="61">
        <f t="shared" si="16"/>
        <v>0</v>
      </c>
      <c r="P114" s="61">
        <f t="shared" si="16"/>
        <v>0</v>
      </c>
      <c r="Q114" s="61">
        <f t="shared" si="16"/>
        <v>0</v>
      </c>
      <c r="R114" s="61">
        <f t="shared" si="16"/>
        <v>0</v>
      </c>
      <c r="S114" s="61">
        <f t="shared" si="16"/>
        <v>0</v>
      </c>
      <c r="T114" s="61">
        <f t="shared" si="16"/>
        <v>0</v>
      </c>
      <c r="U114" s="61">
        <f t="shared" si="16"/>
        <v>0</v>
      </c>
      <c r="V114" s="61">
        <f t="shared" si="16"/>
        <v>0</v>
      </c>
      <c r="W114" s="61">
        <f t="shared" si="16"/>
        <v>0</v>
      </c>
      <c r="X114" s="61">
        <f t="shared" si="16"/>
        <v>0</v>
      </c>
      <c r="Y114" s="61">
        <f t="shared" si="16"/>
        <v>0</v>
      </c>
      <c r="Z114" s="142">
        <f>+IF(X114&lt;&gt;0,+(Y114/X114)*100,0)</f>
        <v>0</v>
      </c>
      <c r="AA114" s="160">
        <f>SUM(AA115:AA116)</f>
        <v>0</v>
      </c>
    </row>
    <row r="115" spans="1:27" ht="13.5">
      <c r="A115" s="382" t="s">
        <v>410</v>
      </c>
      <c r="B115" s="138"/>
      <c r="C115" s="361"/>
      <c r="D115" s="161"/>
      <c r="E115" s="61"/>
      <c r="F115" s="61"/>
      <c r="G115" s="61"/>
      <c r="H115" s="61"/>
      <c r="I115" s="61"/>
      <c r="J115" s="61"/>
      <c r="K115" s="61"/>
      <c r="L115" s="61"/>
      <c r="M115" s="61"/>
      <c r="N115" s="61"/>
      <c r="O115" s="61"/>
      <c r="P115" s="61"/>
      <c r="Q115" s="61"/>
      <c r="R115" s="61"/>
      <c r="S115" s="61"/>
      <c r="T115" s="61"/>
      <c r="U115" s="61"/>
      <c r="V115" s="61"/>
      <c r="W115" s="61"/>
      <c r="X115" s="61"/>
      <c r="Y115" s="61"/>
      <c r="Z115" s="142"/>
      <c r="AA115" s="160"/>
    </row>
    <row r="116" spans="1:27" ht="13.5">
      <c r="A116" s="382" t="s">
        <v>411</v>
      </c>
      <c r="B116" s="138"/>
      <c r="C116" s="361"/>
      <c r="D116" s="161"/>
      <c r="E116" s="61"/>
      <c r="F116" s="61"/>
      <c r="G116" s="61"/>
      <c r="H116" s="61"/>
      <c r="I116" s="61"/>
      <c r="J116" s="61"/>
      <c r="K116" s="61"/>
      <c r="L116" s="61"/>
      <c r="M116" s="61"/>
      <c r="N116" s="61"/>
      <c r="O116" s="61"/>
      <c r="P116" s="61"/>
      <c r="Q116" s="61"/>
      <c r="R116" s="61"/>
      <c r="S116" s="61"/>
      <c r="T116" s="61"/>
      <c r="U116" s="61"/>
      <c r="V116" s="61"/>
      <c r="W116" s="61"/>
      <c r="X116" s="61"/>
      <c r="Y116" s="61"/>
      <c r="Z116" s="142"/>
      <c r="AA116" s="160"/>
    </row>
    <row r="117" spans="1:27" ht="4.5" customHeight="1">
      <c r="A117" s="391"/>
      <c r="B117" s="138"/>
      <c r="C117" s="383"/>
      <c r="D117" s="318"/>
      <c r="E117" s="61"/>
      <c r="F117" s="60"/>
      <c r="G117" s="361"/>
      <c r="H117" s="61"/>
      <c r="I117" s="61"/>
      <c r="J117" s="60"/>
      <c r="K117" s="361"/>
      <c r="L117" s="61"/>
      <c r="M117" s="61"/>
      <c r="N117" s="60"/>
      <c r="O117" s="361"/>
      <c r="P117" s="61"/>
      <c r="Q117" s="61"/>
      <c r="R117" s="60"/>
      <c r="S117" s="361"/>
      <c r="T117" s="61"/>
      <c r="U117" s="61"/>
      <c r="V117" s="61"/>
      <c r="W117" s="60"/>
      <c r="X117" s="361"/>
      <c r="Y117" s="61"/>
      <c r="Z117" s="142"/>
      <c r="AA117" s="63"/>
    </row>
    <row r="118" spans="1:27" ht="13.5">
      <c r="A118" s="392" t="s">
        <v>320</v>
      </c>
      <c r="B118" s="138"/>
      <c r="C118" s="379">
        <f aca="true" t="shared" si="17" ref="C118:Y118">+C119+C131</f>
        <v>0</v>
      </c>
      <c r="D118" s="380">
        <f t="shared" si="17"/>
        <v>0</v>
      </c>
      <c r="E118" s="102">
        <f t="shared" si="17"/>
        <v>0</v>
      </c>
      <c r="F118" s="101">
        <f t="shared" si="17"/>
        <v>0</v>
      </c>
      <c r="G118" s="381">
        <f t="shared" si="17"/>
        <v>0</v>
      </c>
      <c r="H118" s="102">
        <f t="shared" si="17"/>
        <v>0</v>
      </c>
      <c r="I118" s="102">
        <f t="shared" si="17"/>
        <v>0</v>
      </c>
      <c r="J118" s="101">
        <f t="shared" si="17"/>
        <v>0</v>
      </c>
      <c r="K118" s="381">
        <f t="shared" si="17"/>
        <v>0</v>
      </c>
      <c r="L118" s="102">
        <f t="shared" si="17"/>
        <v>0</v>
      </c>
      <c r="M118" s="102">
        <f t="shared" si="17"/>
        <v>0</v>
      </c>
      <c r="N118" s="101">
        <f t="shared" si="17"/>
        <v>0</v>
      </c>
      <c r="O118" s="381">
        <f t="shared" si="17"/>
        <v>0</v>
      </c>
      <c r="P118" s="102">
        <f t="shared" si="17"/>
        <v>0</v>
      </c>
      <c r="Q118" s="102">
        <f t="shared" si="17"/>
        <v>0</v>
      </c>
      <c r="R118" s="101">
        <f t="shared" si="17"/>
        <v>0</v>
      </c>
      <c r="S118" s="381">
        <f t="shared" si="17"/>
        <v>0</v>
      </c>
      <c r="T118" s="102">
        <f t="shared" si="17"/>
        <v>0</v>
      </c>
      <c r="U118" s="102">
        <f t="shared" si="17"/>
        <v>0</v>
      </c>
      <c r="V118" s="102">
        <f t="shared" si="17"/>
        <v>0</v>
      </c>
      <c r="W118" s="101">
        <f t="shared" si="17"/>
        <v>0</v>
      </c>
      <c r="X118" s="381">
        <f t="shared" si="17"/>
        <v>0</v>
      </c>
      <c r="Y118" s="102">
        <f t="shared" si="17"/>
        <v>0</v>
      </c>
      <c r="Z118" s="139">
        <f>+IF(X118&lt;&gt;0,+(Y118/X118)*100,0)</f>
        <v>0</v>
      </c>
      <c r="AA118" s="104">
        <f>+AA119+AA131</f>
        <v>0</v>
      </c>
    </row>
    <row r="119" spans="1:27" ht="13.5">
      <c r="A119" s="227" t="s">
        <v>319</v>
      </c>
      <c r="B119" s="138"/>
      <c r="C119" s="359">
        <f aca="true" t="shared" si="18" ref="C119:Y119">SUM(C120:C130)</f>
        <v>0</v>
      </c>
      <c r="D119" s="360">
        <f t="shared" si="18"/>
        <v>0</v>
      </c>
      <c r="E119" s="321">
        <f t="shared" si="18"/>
        <v>0</v>
      </c>
      <c r="F119" s="321">
        <f t="shared" si="18"/>
        <v>0</v>
      </c>
      <c r="G119" s="321">
        <f t="shared" si="18"/>
        <v>0</v>
      </c>
      <c r="H119" s="321">
        <f t="shared" si="18"/>
        <v>0</v>
      </c>
      <c r="I119" s="321">
        <f t="shared" si="18"/>
        <v>0</v>
      </c>
      <c r="J119" s="321">
        <f t="shared" si="18"/>
        <v>0</v>
      </c>
      <c r="K119" s="321">
        <f t="shared" si="18"/>
        <v>0</v>
      </c>
      <c r="L119" s="321">
        <f t="shared" si="18"/>
        <v>0</v>
      </c>
      <c r="M119" s="321">
        <f t="shared" si="18"/>
        <v>0</v>
      </c>
      <c r="N119" s="321">
        <f t="shared" si="18"/>
        <v>0</v>
      </c>
      <c r="O119" s="321">
        <f t="shared" si="18"/>
        <v>0</v>
      </c>
      <c r="P119" s="321">
        <f t="shared" si="18"/>
        <v>0</v>
      </c>
      <c r="Q119" s="321">
        <f t="shared" si="18"/>
        <v>0</v>
      </c>
      <c r="R119" s="321">
        <f t="shared" si="18"/>
        <v>0</v>
      </c>
      <c r="S119" s="321">
        <f t="shared" si="18"/>
        <v>0</v>
      </c>
      <c r="T119" s="321">
        <f t="shared" si="18"/>
        <v>0</v>
      </c>
      <c r="U119" s="321">
        <f t="shared" si="18"/>
        <v>0</v>
      </c>
      <c r="V119" s="321">
        <f t="shared" si="18"/>
        <v>0</v>
      </c>
      <c r="W119" s="321">
        <f t="shared" si="18"/>
        <v>0</v>
      </c>
      <c r="X119" s="321">
        <f t="shared" si="18"/>
        <v>0</v>
      </c>
      <c r="Y119" s="321">
        <f t="shared" si="18"/>
        <v>0</v>
      </c>
      <c r="Z119" s="356">
        <f>+IF(X119&lt;&gt;0,+(Y119/X119)*100,0)</f>
        <v>0</v>
      </c>
      <c r="AA119" s="362">
        <f>SUM(AA120:AA130)</f>
        <v>0</v>
      </c>
    </row>
    <row r="120" spans="1:27" ht="13.5">
      <c r="A120" s="382" t="s">
        <v>412</v>
      </c>
      <c r="B120" s="138"/>
      <c r="C120" s="361"/>
      <c r="D120" s="161"/>
      <c r="E120" s="61"/>
      <c r="F120" s="61"/>
      <c r="G120" s="61"/>
      <c r="H120" s="61"/>
      <c r="I120" s="61"/>
      <c r="J120" s="61"/>
      <c r="K120" s="61"/>
      <c r="L120" s="61"/>
      <c r="M120" s="61"/>
      <c r="N120" s="61"/>
      <c r="O120" s="61"/>
      <c r="P120" s="61"/>
      <c r="Q120" s="61"/>
      <c r="R120" s="61"/>
      <c r="S120" s="61"/>
      <c r="T120" s="61"/>
      <c r="U120" s="61"/>
      <c r="V120" s="61"/>
      <c r="W120" s="61"/>
      <c r="X120" s="61"/>
      <c r="Y120" s="61"/>
      <c r="Z120" s="142"/>
      <c r="AA120" s="160"/>
    </row>
    <row r="121" spans="1:27" ht="13.5">
      <c r="A121" s="382" t="s">
        <v>413</v>
      </c>
      <c r="B121" s="138"/>
      <c r="C121" s="361"/>
      <c r="D121" s="161"/>
      <c r="E121" s="61"/>
      <c r="F121" s="61"/>
      <c r="G121" s="61"/>
      <c r="H121" s="61"/>
      <c r="I121" s="61"/>
      <c r="J121" s="61"/>
      <c r="K121" s="61"/>
      <c r="L121" s="61"/>
      <c r="M121" s="61"/>
      <c r="N121" s="61"/>
      <c r="O121" s="61"/>
      <c r="P121" s="61"/>
      <c r="Q121" s="61"/>
      <c r="R121" s="61"/>
      <c r="S121" s="61"/>
      <c r="T121" s="61"/>
      <c r="U121" s="61"/>
      <c r="V121" s="61"/>
      <c r="W121" s="61"/>
      <c r="X121" s="61"/>
      <c r="Y121" s="61"/>
      <c r="Z121" s="142"/>
      <c r="AA121" s="160"/>
    </row>
    <row r="122" spans="1:27" ht="13.5">
      <c r="A122" s="382" t="s">
        <v>414</v>
      </c>
      <c r="B122" s="138"/>
      <c r="C122" s="361"/>
      <c r="D122" s="161"/>
      <c r="E122" s="61"/>
      <c r="F122" s="61"/>
      <c r="G122" s="61"/>
      <c r="H122" s="61"/>
      <c r="I122" s="61"/>
      <c r="J122" s="61"/>
      <c r="K122" s="61"/>
      <c r="L122" s="61"/>
      <c r="M122" s="61"/>
      <c r="N122" s="61"/>
      <c r="O122" s="61"/>
      <c r="P122" s="61"/>
      <c r="Q122" s="61"/>
      <c r="R122" s="61"/>
      <c r="S122" s="61"/>
      <c r="T122" s="61"/>
      <c r="U122" s="61"/>
      <c r="V122" s="61"/>
      <c r="W122" s="61"/>
      <c r="X122" s="61"/>
      <c r="Y122" s="61"/>
      <c r="Z122" s="142"/>
      <c r="AA122" s="160"/>
    </row>
    <row r="123" spans="1:27" ht="13.5">
      <c r="A123" s="382" t="s">
        <v>415</v>
      </c>
      <c r="B123" s="138"/>
      <c r="C123" s="361"/>
      <c r="D123" s="161"/>
      <c r="E123" s="61"/>
      <c r="F123" s="61"/>
      <c r="G123" s="61"/>
      <c r="H123" s="61"/>
      <c r="I123" s="61"/>
      <c r="J123" s="61"/>
      <c r="K123" s="61"/>
      <c r="L123" s="61"/>
      <c r="M123" s="61"/>
      <c r="N123" s="61"/>
      <c r="O123" s="61"/>
      <c r="P123" s="61"/>
      <c r="Q123" s="61"/>
      <c r="R123" s="61"/>
      <c r="S123" s="61"/>
      <c r="T123" s="61"/>
      <c r="U123" s="61"/>
      <c r="V123" s="61"/>
      <c r="W123" s="61"/>
      <c r="X123" s="61"/>
      <c r="Y123" s="61"/>
      <c r="Z123" s="142"/>
      <c r="AA123" s="160"/>
    </row>
    <row r="124" spans="1:27" ht="13.5">
      <c r="A124" s="382" t="s">
        <v>416</v>
      </c>
      <c r="B124" s="138"/>
      <c r="C124" s="361"/>
      <c r="D124" s="161"/>
      <c r="E124" s="61"/>
      <c r="F124" s="61"/>
      <c r="G124" s="61"/>
      <c r="H124" s="61"/>
      <c r="I124" s="61"/>
      <c r="J124" s="61"/>
      <c r="K124" s="61"/>
      <c r="L124" s="61"/>
      <c r="M124" s="61"/>
      <c r="N124" s="61"/>
      <c r="O124" s="61"/>
      <c r="P124" s="61"/>
      <c r="Q124" s="61"/>
      <c r="R124" s="61"/>
      <c r="S124" s="61"/>
      <c r="T124" s="61"/>
      <c r="U124" s="61"/>
      <c r="V124" s="61"/>
      <c r="W124" s="61"/>
      <c r="X124" s="61"/>
      <c r="Y124" s="61"/>
      <c r="Z124" s="142"/>
      <c r="AA124" s="160"/>
    </row>
    <row r="125" spans="1:27" ht="13.5">
      <c r="A125" s="382" t="s">
        <v>417</v>
      </c>
      <c r="B125" s="138"/>
      <c r="C125" s="361"/>
      <c r="D125" s="161"/>
      <c r="E125" s="61"/>
      <c r="F125" s="61"/>
      <c r="G125" s="61"/>
      <c r="H125" s="61"/>
      <c r="I125" s="61"/>
      <c r="J125" s="61"/>
      <c r="K125" s="61"/>
      <c r="L125" s="61"/>
      <c r="M125" s="61"/>
      <c r="N125" s="61"/>
      <c r="O125" s="61"/>
      <c r="P125" s="61"/>
      <c r="Q125" s="61"/>
      <c r="R125" s="61"/>
      <c r="S125" s="61"/>
      <c r="T125" s="61"/>
      <c r="U125" s="61"/>
      <c r="V125" s="61"/>
      <c r="W125" s="61"/>
      <c r="X125" s="61"/>
      <c r="Y125" s="61"/>
      <c r="Z125" s="142"/>
      <c r="AA125" s="160"/>
    </row>
    <row r="126" spans="1:27" ht="13.5">
      <c r="A126" s="382" t="s">
        <v>418</v>
      </c>
      <c r="B126" s="138"/>
      <c r="C126" s="361"/>
      <c r="D126" s="161"/>
      <c r="E126" s="61"/>
      <c r="F126" s="61"/>
      <c r="G126" s="61"/>
      <c r="H126" s="61"/>
      <c r="I126" s="61"/>
      <c r="J126" s="61"/>
      <c r="K126" s="61"/>
      <c r="L126" s="61"/>
      <c r="M126" s="61"/>
      <c r="N126" s="61"/>
      <c r="O126" s="61"/>
      <c r="P126" s="61"/>
      <c r="Q126" s="61"/>
      <c r="R126" s="61"/>
      <c r="S126" s="61"/>
      <c r="T126" s="61"/>
      <c r="U126" s="61"/>
      <c r="V126" s="61"/>
      <c r="W126" s="61"/>
      <c r="X126" s="61"/>
      <c r="Y126" s="61"/>
      <c r="Z126" s="142"/>
      <c r="AA126" s="160"/>
    </row>
    <row r="127" spans="1:27" ht="13.5">
      <c r="A127" s="382" t="s">
        <v>419</v>
      </c>
      <c r="B127" s="138"/>
      <c r="C127" s="361"/>
      <c r="D127" s="161"/>
      <c r="E127" s="61"/>
      <c r="F127" s="61"/>
      <c r="G127" s="61"/>
      <c r="H127" s="61"/>
      <c r="I127" s="61"/>
      <c r="J127" s="61"/>
      <c r="K127" s="61"/>
      <c r="L127" s="61"/>
      <c r="M127" s="61"/>
      <c r="N127" s="61"/>
      <c r="O127" s="61"/>
      <c r="P127" s="61"/>
      <c r="Q127" s="61"/>
      <c r="R127" s="61"/>
      <c r="S127" s="61"/>
      <c r="T127" s="61"/>
      <c r="U127" s="61"/>
      <c r="V127" s="61"/>
      <c r="W127" s="61"/>
      <c r="X127" s="61"/>
      <c r="Y127" s="61"/>
      <c r="Z127" s="142"/>
      <c r="AA127" s="160"/>
    </row>
    <row r="128" spans="1:27" ht="13.5">
      <c r="A128" s="382" t="s">
        <v>420</v>
      </c>
      <c r="B128" s="138"/>
      <c r="C128" s="361"/>
      <c r="D128" s="161"/>
      <c r="E128" s="61"/>
      <c r="F128" s="61"/>
      <c r="G128" s="61"/>
      <c r="H128" s="61"/>
      <c r="I128" s="61"/>
      <c r="J128" s="61"/>
      <c r="K128" s="61"/>
      <c r="L128" s="61"/>
      <c r="M128" s="61"/>
      <c r="N128" s="61"/>
      <c r="O128" s="61"/>
      <c r="P128" s="61"/>
      <c r="Q128" s="61"/>
      <c r="R128" s="61"/>
      <c r="S128" s="61"/>
      <c r="T128" s="61"/>
      <c r="U128" s="61"/>
      <c r="V128" s="61"/>
      <c r="W128" s="61"/>
      <c r="X128" s="61"/>
      <c r="Y128" s="61"/>
      <c r="Z128" s="142"/>
      <c r="AA128" s="160"/>
    </row>
    <row r="129" spans="1:27" ht="13.5">
      <c r="A129" s="382" t="s">
        <v>421</v>
      </c>
      <c r="B129" s="138"/>
      <c r="C129" s="361"/>
      <c r="D129" s="161"/>
      <c r="E129" s="61"/>
      <c r="F129" s="61"/>
      <c r="G129" s="61"/>
      <c r="H129" s="61"/>
      <c r="I129" s="61"/>
      <c r="J129" s="61"/>
      <c r="K129" s="61"/>
      <c r="L129" s="61"/>
      <c r="M129" s="61"/>
      <c r="N129" s="61"/>
      <c r="O129" s="61"/>
      <c r="P129" s="61"/>
      <c r="Q129" s="61"/>
      <c r="R129" s="61"/>
      <c r="S129" s="61"/>
      <c r="T129" s="61"/>
      <c r="U129" s="61"/>
      <c r="V129" s="61"/>
      <c r="W129" s="61"/>
      <c r="X129" s="61"/>
      <c r="Y129" s="61"/>
      <c r="Z129" s="142"/>
      <c r="AA129" s="160"/>
    </row>
    <row r="130" spans="1:27" ht="13.5">
      <c r="A130" s="382" t="s">
        <v>343</v>
      </c>
      <c r="B130" s="138"/>
      <c r="C130" s="361"/>
      <c r="D130" s="161"/>
      <c r="E130" s="61"/>
      <c r="F130" s="61"/>
      <c r="G130" s="61"/>
      <c r="H130" s="61"/>
      <c r="I130" s="61"/>
      <c r="J130" s="61"/>
      <c r="K130" s="61"/>
      <c r="L130" s="61"/>
      <c r="M130" s="61"/>
      <c r="N130" s="61"/>
      <c r="O130" s="61"/>
      <c r="P130" s="61"/>
      <c r="Q130" s="61"/>
      <c r="R130" s="61"/>
      <c r="S130" s="61"/>
      <c r="T130" s="61"/>
      <c r="U130" s="61"/>
      <c r="V130" s="61"/>
      <c r="W130" s="61"/>
      <c r="X130" s="61"/>
      <c r="Y130" s="61"/>
      <c r="Z130" s="142"/>
      <c r="AA130" s="160"/>
    </row>
    <row r="131" spans="1:27" ht="13.5">
      <c r="A131" s="227" t="s">
        <v>86</v>
      </c>
      <c r="B131" s="138"/>
      <c r="C131" s="361">
        <f aca="true" t="shared" si="19" ref="C131:Y131">SUM(C132:C134)</f>
        <v>0</v>
      </c>
      <c r="D131" s="161">
        <f t="shared" si="19"/>
        <v>0</v>
      </c>
      <c r="E131" s="61">
        <f t="shared" si="19"/>
        <v>0</v>
      </c>
      <c r="F131" s="61">
        <f t="shared" si="19"/>
        <v>0</v>
      </c>
      <c r="G131" s="61">
        <f t="shared" si="19"/>
        <v>0</v>
      </c>
      <c r="H131" s="61">
        <f t="shared" si="19"/>
        <v>0</v>
      </c>
      <c r="I131" s="61">
        <f t="shared" si="19"/>
        <v>0</v>
      </c>
      <c r="J131" s="61">
        <f t="shared" si="19"/>
        <v>0</v>
      </c>
      <c r="K131" s="61">
        <f t="shared" si="19"/>
        <v>0</v>
      </c>
      <c r="L131" s="61">
        <f t="shared" si="19"/>
        <v>0</v>
      </c>
      <c r="M131" s="61">
        <f t="shared" si="19"/>
        <v>0</v>
      </c>
      <c r="N131" s="61">
        <f t="shared" si="19"/>
        <v>0</v>
      </c>
      <c r="O131" s="61">
        <f t="shared" si="19"/>
        <v>0</v>
      </c>
      <c r="P131" s="61">
        <f t="shared" si="19"/>
        <v>0</v>
      </c>
      <c r="Q131" s="61">
        <f t="shared" si="19"/>
        <v>0</v>
      </c>
      <c r="R131" s="61">
        <f t="shared" si="19"/>
        <v>0</v>
      </c>
      <c r="S131" s="61">
        <f t="shared" si="19"/>
        <v>0</v>
      </c>
      <c r="T131" s="61">
        <f t="shared" si="19"/>
        <v>0</v>
      </c>
      <c r="U131" s="61">
        <f t="shared" si="19"/>
        <v>0</v>
      </c>
      <c r="V131" s="61">
        <f t="shared" si="19"/>
        <v>0</v>
      </c>
      <c r="W131" s="61">
        <f t="shared" si="19"/>
        <v>0</v>
      </c>
      <c r="X131" s="61">
        <f t="shared" si="19"/>
        <v>0</v>
      </c>
      <c r="Y131" s="61">
        <f t="shared" si="19"/>
        <v>0</v>
      </c>
      <c r="Z131" s="142">
        <f>+IF(X131&lt;&gt;0,+(Y131/X131)*100,0)</f>
        <v>0</v>
      </c>
      <c r="AA131" s="160">
        <f>SUM(AA132:AA134)</f>
        <v>0</v>
      </c>
    </row>
    <row r="132" spans="1:27" ht="13.5">
      <c r="A132" s="382" t="s">
        <v>422</v>
      </c>
      <c r="B132" s="138"/>
      <c r="C132" s="361"/>
      <c r="D132" s="161"/>
      <c r="E132" s="61"/>
      <c r="F132" s="61"/>
      <c r="G132" s="61"/>
      <c r="H132" s="61"/>
      <c r="I132" s="61"/>
      <c r="J132" s="61"/>
      <c r="K132" s="61"/>
      <c r="L132" s="61"/>
      <c r="M132" s="61"/>
      <c r="N132" s="61"/>
      <c r="O132" s="61"/>
      <c r="P132" s="61"/>
      <c r="Q132" s="61"/>
      <c r="R132" s="61"/>
      <c r="S132" s="61"/>
      <c r="T132" s="61"/>
      <c r="U132" s="61"/>
      <c r="V132" s="61"/>
      <c r="W132" s="61"/>
      <c r="X132" s="61"/>
      <c r="Y132" s="61"/>
      <c r="Z132" s="142"/>
      <c r="AA132" s="160"/>
    </row>
    <row r="133" spans="1:27" ht="13.5">
      <c r="A133" s="382" t="s">
        <v>423</v>
      </c>
      <c r="B133" s="138"/>
      <c r="C133" s="361"/>
      <c r="D133" s="161"/>
      <c r="E133" s="61"/>
      <c r="F133" s="61"/>
      <c r="G133" s="61"/>
      <c r="H133" s="61"/>
      <c r="I133" s="61"/>
      <c r="J133" s="61"/>
      <c r="K133" s="61"/>
      <c r="L133" s="61"/>
      <c r="M133" s="61"/>
      <c r="N133" s="61"/>
      <c r="O133" s="61"/>
      <c r="P133" s="61"/>
      <c r="Q133" s="61"/>
      <c r="R133" s="61"/>
      <c r="S133" s="61"/>
      <c r="T133" s="61"/>
      <c r="U133" s="61"/>
      <c r="V133" s="61"/>
      <c r="W133" s="61"/>
      <c r="X133" s="61"/>
      <c r="Y133" s="61"/>
      <c r="Z133" s="142"/>
      <c r="AA133" s="160"/>
    </row>
    <row r="134" spans="1:27" ht="13.5">
      <c r="A134" s="382" t="s">
        <v>343</v>
      </c>
      <c r="B134" s="138"/>
      <c r="C134" s="361"/>
      <c r="D134" s="161"/>
      <c r="E134" s="61"/>
      <c r="F134" s="61"/>
      <c r="G134" s="61"/>
      <c r="H134" s="61"/>
      <c r="I134" s="61"/>
      <c r="J134" s="61"/>
      <c r="K134" s="61"/>
      <c r="L134" s="61"/>
      <c r="M134" s="61"/>
      <c r="N134" s="61"/>
      <c r="O134" s="61"/>
      <c r="P134" s="61"/>
      <c r="Q134" s="61"/>
      <c r="R134" s="61"/>
      <c r="S134" s="61"/>
      <c r="T134" s="61"/>
      <c r="U134" s="61"/>
      <c r="V134" s="61"/>
      <c r="W134" s="61"/>
      <c r="X134" s="61"/>
      <c r="Y134" s="61"/>
      <c r="Z134" s="142"/>
      <c r="AA134" s="160"/>
    </row>
    <row r="135" spans="1:27" ht="4.5" customHeight="1">
      <c r="A135" s="393"/>
      <c r="B135" s="138"/>
      <c r="C135" s="383"/>
      <c r="D135" s="318"/>
      <c r="E135" s="61"/>
      <c r="F135" s="60"/>
      <c r="G135" s="361"/>
      <c r="H135" s="61"/>
      <c r="I135" s="61"/>
      <c r="J135" s="60"/>
      <c r="K135" s="361"/>
      <c r="L135" s="61"/>
      <c r="M135" s="61"/>
      <c r="N135" s="60"/>
      <c r="O135" s="361"/>
      <c r="P135" s="61"/>
      <c r="Q135" s="61"/>
      <c r="R135" s="60"/>
      <c r="S135" s="361"/>
      <c r="T135" s="61"/>
      <c r="U135" s="61"/>
      <c r="V135" s="61"/>
      <c r="W135" s="60"/>
      <c r="X135" s="361"/>
      <c r="Y135" s="61"/>
      <c r="Z135" s="142"/>
      <c r="AA135" s="63"/>
    </row>
    <row r="136" spans="1:27" ht="13.5">
      <c r="A136" s="148" t="s">
        <v>321</v>
      </c>
      <c r="B136" s="138"/>
      <c r="C136" s="394">
        <f aca="true" t="shared" si="20" ref="C136:AA136">SUM(C137:C137)</f>
        <v>0</v>
      </c>
      <c r="D136" s="320">
        <f t="shared" si="20"/>
        <v>0</v>
      </c>
      <c r="E136" s="84">
        <f t="shared" si="20"/>
        <v>0</v>
      </c>
      <c r="F136" s="83">
        <f t="shared" si="20"/>
        <v>0</v>
      </c>
      <c r="G136" s="395">
        <f t="shared" si="20"/>
        <v>0</v>
      </c>
      <c r="H136" s="84">
        <f t="shared" si="20"/>
        <v>0</v>
      </c>
      <c r="I136" s="84">
        <f t="shared" si="20"/>
        <v>0</v>
      </c>
      <c r="J136" s="83">
        <f t="shared" si="20"/>
        <v>0</v>
      </c>
      <c r="K136" s="395">
        <f t="shared" si="20"/>
        <v>0</v>
      </c>
      <c r="L136" s="84">
        <f t="shared" si="20"/>
        <v>0</v>
      </c>
      <c r="M136" s="84">
        <f t="shared" si="20"/>
        <v>0</v>
      </c>
      <c r="N136" s="83">
        <f t="shared" si="20"/>
        <v>0</v>
      </c>
      <c r="O136" s="395">
        <f t="shared" si="20"/>
        <v>0</v>
      </c>
      <c r="P136" s="84">
        <f t="shared" si="20"/>
        <v>0</v>
      </c>
      <c r="Q136" s="84">
        <f t="shared" si="20"/>
        <v>0</v>
      </c>
      <c r="R136" s="83">
        <f t="shared" si="20"/>
        <v>0</v>
      </c>
      <c r="S136" s="395">
        <f t="shared" si="20"/>
        <v>0</v>
      </c>
      <c r="T136" s="84">
        <f t="shared" si="20"/>
        <v>0</v>
      </c>
      <c r="U136" s="84">
        <f t="shared" si="20"/>
        <v>0</v>
      </c>
      <c r="V136" s="84">
        <f t="shared" si="20"/>
        <v>0</v>
      </c>
      <c r="W136" s="83">
        <f t="shared" si="20"/>
        <v>0</v>
      </c>
      <c r="X136" s="395">
        <f t="shared" si="20"/>
        <v>0</v>
      </c>
      <c r="Y136" s="84">
        <f t="shared" si="20"/>
        <v>0</v>
      </c>
      <c r="Z136" s="396">
        <f>+IF(X136&lt;&gt;0,+(Y136/X136)*100,0)</f>
        <v>0</v>
      </c>
      <c r="AA136" s="86">
        <f t="shared" si="20"/>
        <v>0</v>
      </c>
    </row>
    <row r="137" spans="1:27" ht="13.5">
      <c r="A137" s="227" t="s">
        <v>321</v>
      </c>
      <c r="B137" s="138"/>
      <c r="C137" s="361"/>
      <c r="D137" s="161"/>
      <c r="E137" s="61"/>
      <c r="F137" s="61"/>
      <c r="G137" s="61"/>
      <c r="H137" s="61"/>
      <c r="I137" s="61"/>
      <c r="J137" s="61"/>
      <c r="K137" s="61"/>
      <c r="L137" s="61"/>
      <c r="M137" s="61"/>
      <c r="N137" s="61"/>
      <c r="O137" s="61"/>
      <c r="P137" s="61"/>
      <c r="Q137" s="61"/>
      <c r="R137" s="61"/>
      <c r="S137" s="61"/>
      <c r="T137" s="61"/>
      <c r="U137" s="61"/>
      <c r="V137" s="61"/>
      <c r="W137" s="61"/>
      <c r="X137" s="61"/>
      <c r="Y137" s="61"/>
      <c r="Z137" s="142"/>
      <c r="AA137" s="160"/>
    </row>
    <row r="138" spans="1:27" ht="4.5" customHeight="1">
      <c r="A138" s="147"/>
      <c r="B138" s="138"/>
      <c r="C138" s="383"/>
      <c r="D138" s="318"/>
      <c r="E138" s="61"/>
      <c r="F138" s="60"/>
      <c r="G138" s="361"/>
      <c r="H138" s="61"/>
      <c r="I138" s="61"/>
      <c r="J138" s="60"/>
      <c r="K138" s="361"/>
      <c r="L138" s="61"/>
      <c r="M138" s="61"/>
      <c r="N138" s="60"/>
      <c r="O138" s="361"/>
      <c r="P138" s="61"/>
      <c r="Q138" s="61"/>
      <c r="R138" s="60"/>
      <c r="S138" s="361"/>
      <c r="T138" s="61"/>
      <c r="U138" s="61"/>
      <c r="V138" s="61"/>
      <c r="W138" s="60"/>
      <c r="X138" s="361"/>
      <c r="Y138" s="61"/>
      <c r="Z138" s="142"/>
      <c r="AA138" s="63"/>
    </row>
    <row r="139" spans="1:27" ht="13.5">
      <c r="A139" s="148" t="s">
        <v>324</v>
      </c>
      <c r="B139" s="138"/>
      <c r="C139" s="394">
        <f aca="true" t="shared" si="21" ref="C139:Y139">+C140+C141</f>
        <v>0</v>
      </c>
      <c r="D139" s="320">
        <f t="shared" si="21"/>
        <v>0</v>
      </c>
      <c r="E139" s="84">
        <f t="shared" si="21"/>
        <v>0</v>
      </c>
      <c r="F139" s="83">
        <f t="shared" si="21"/>
        <v>0</v>
      </c>
      <c r="G139" s="395">
        <f t="shared" si="21"/>
        <v>0</v>
      </c>
      <c r="H139" s="84">
        <f t="shared" si="21"/>
        <v>0</v>
      </c>
      <c r="I139" s="84">
        <f t="shared" si="21"/>
        <v>0</v>
      </c>
      <c r="J139" s="83">
        <f t="shared" si="21"/>
        <v>0</v>
      </c>
      <c r="K139" s="395">
        <f t="shared" si="21"/>
        <v>0</v>
      </c>
      <c r="L139" s="84">
        <f t="shared" si="21"/>
        <v>0</v>
      </c>
      <c r="M139" s="84">
        <f t="shared" si="21"/>
        <v>0</v>
      </c>
      <c r="N139" s="83">
        <f t="shared" si="21"/>
        <v>0</v>
      </c>
      <c r="O139" s="395">
        <f t="shared" si="21"/>
        <v>0</v>
      </c>
      <c r="P139" s="84">
        <f t="shared" si="21"/>
        <v>0</v>
      </c>
      <c r="Q139" s="84">
        <f t="shared" si="21"/>
        <v>0</v>
      </c>
      <c r="R139" s="83">
        <f t="shared" si="21"/>
        <v>0</v>
      </c>
      <c r="S139" s="395">
        <f t="shared" si="21"/>
        <v>0</v>
      </c>
      <c r="T139" s="84">
        <f t="shared" si="21"/>
        <v>0</v>
      </c>
      <c r="U139" s="84">
        <f t="shared" si="21"/>
        <v>0</v>
      </c>
      <c r="V139" s="84">
        <f t="shared" si="21"/>
        <v>0</v>
      </c>
      <c r="W139" s="83">
        <f t="shared" si="21"/>
        <v>0</v>
      </c>
      <c r="X139" s="395">
        <f t="shared" si="21"/>
        <v>0</v>
      </c>
      <c r="Y139" s="84">
        <f t="shared" si="21"/>
        <v>0</v>
      </c>
      <c r="Z139" s="396">
        <f>+IF(X139&lt;&gt;0,+(Y139/X139)*100,0)</f>
        <v>0</v>
      </c>
      <c r="AA139" s="86">
        <f>+AA140+AA141</f>
        <v>0</v>
      </c>
    </row>
    <row r="140" spans="1:27" ht="13.5">
      <c r="A140" s="229" t="s">
        <v>322</v>
      </c>
      <c r="B140" s="138"/>
      <c r="C140" s="361"/>
      <c r="D140" s="161"/>
      <c r="E140" s="61"/>
      <c r="F140" s="61"/>
      <c r="G140" s="61"/>
      <c r="H140" s="61"/>
      <c r="I140" s="61"/>
      <c r="J140" s="61"/>
      <c r="K140" s="61"/>
      <c r="L140" s="61"/>
      <c r="M140" s="61"/>
      <c r="N140" s="61"/>
      <c r="O140" s="61"/>
      <c r="P140" s="61"/>
      <c r="Q140" s="61"/>
      <c r="R140" s="61"/>
      <c r="S140" s="61"/>
      <c r="T140" s="61"/>
      <c r="U140" s="61"/>
      <c r="V140" s="61"/>
      <c r="W140" s="61"/>
      <c r="X140" s="61"/>
      <c r="Y140" s="61"/>
      <c r="Z140" s="142"/>
      <c r="AA140" s="160"/>
    </row>
    <row r="141" spans="1:27" ht="13.5">
      <c r="A141" s="229" t="s">
        <v>323</v>
      </c>
      <c r="B141" s="138"/>
      <c r="C141" s="361">
        <f aca="true" t="shared" si="22" ref="C141:Y141">SUM(C142:C147)</f>
        <v>0</v>
      </c>
      <c r="D141" s="161">
        <f t="shared" si="22"/>
        <v>0</v>
      </c>
      <c r="E141" s="61">
        <f t="shared" si="22"/>
        <v>0</v>
      </c>
      <c r="F141" s="61">
        <f t="shared" si="22"/>
        <v>0</v>
      </c>
      <c r="G141" s="61">
        <f t="shared" si="22"/>
        <v>0</v>
      </c>
      <c r="H141" s="61">
        <f t="shared" si="22"/>
        <v>0</v>
      </c>
      <c r="I141" s="61">
        <f t="shared" si="22"/>
        <v>0</v>
      </c>
      <c r="J141" s="61">
        <f t="shared" si="22"/>
        <v>0</v>
      </c>
      <c r="K141" s="61">
        <f t="shared" si="22"/>
        <v>0</v>
      </c>
      <c r="L141" s="61">
        <f t="shared" si="22"/>
        <v>0</v>
      </c>
      <c r="M141" s="61">
        <f t="shared" si="22"/>
        <v>0</v>
      </c>
      <c r="N141" s="61">
        <f t="shared" si="22"/>
        <v>0</v>
      </c>
      <c r="O141" s="61">
        <f t="shared" si="22"/>
        <v>0</v>
      </c>
      <c r="P141" s="61">
        <f t="shared" si="22"/>
        <v>0</v>
      </c>
      <c r="Q141" s="61">
        <f t="shared" si="22"/>
        <v>0</v>
      </c>
      <c r="R141" s="61">
        <f t="shared" si="22"/>
        <v>0</v>
      </c>
      <c r="S141" s="61">
        <f t="shared" si="22"/>
        <v>0</v>
      </c>
      <c r="T141" s="61">
        <f t="shared" si="22"/>
        <v>0</v>
      </c>
      <c r="U141" s="61">
        <f t="shared" si="22"/>
        <v>0</v>
      </c>
      <c r="V141" s="61">
        <f t="shared" si="22"/>
        <v>0</v>
      </c>
      <c r="W141" s="61">
        <f t="shared" si="22"/>
        <v>0</v>
      </c>
      <c r="X141" s="61">
        <f t="shared" si="22"/>
        <v>0</v>
      </c>
      <c r="Y141" s="61">
        <f t="shared" si="22"/>
        <v>0</v>
      </c>
      <c r="Z141" s="142">
        <f>+IF(X141&lt;&gt;0,+(Y141/X141)*100,0)</f>
        <v>0</v>
      </c>
      <c r="AA141" s="160">
        <f>SUM(AA142:AA147)</f>
        <v>0</v>
      </c>
    </row>
    <row r="142" spans="1:27" ht="13.5">
      <c r="A142" s="382" t="s">
        <v>424</v>
      </c>
      <c r="B142" s="138"/>
      <c r="C142" s="361"/>
      <c r="D142" s="161"/>
      <c r="E142" s="61"/>
      <c r="F142" s="61"/>
      <c r="G142" s="61"/>
      <c r="H142" s="61"/>
      <c r="I142" s="61"/>
      <c r="J142" s="61"/>
      <c r="K142" s="61"/>
      <c r="L142" s="61"/>
      <c r="M142" s="61"/>
      <c r="N142" s="61"/>
      <c r="O142" s="61"/>
      <c r="P142" s="61"/>
      <c r="Q142" s="61"/>
      <c r="R142" s="61"/>
      <c r="S142" s="61"/>
      <c r="T142" s="61"/>
      <c r="U142" s="61"/>
      <c r="V142" s="61"/>
      <c r="W142" s="61"/>
      <c r="X142" s="61"/>
      <c r="Y142" s="61"/>
      <c r="Z142" s="142"/>
      <c r="AA142" s="160"/>
    </row>
    <row r="143" spans="1:27" ht="13.5">
      <c r="A143" s="382" t="s">
        <v>425</v>
      </c>
      <c r="B143" s="138"/>
      <c r="C143" s="361"/>
      <c r="D143" s="161"/>
      <c r="E143" s="61"/>
      <c r="F143" s="61"/>
      <c r="G143" s="61"/>
      <c r="H143" s="61"/>
      <c r="I143" s="61"/>
      <c r="J143" s="61"/>
      <c r="K143" s="61"/>
      <c r="L143" s="61"/>
      <c r="M143" s="61"/>
      <c r="N143" s="61"/>
      <c r="O143" s="61"/>
      <c r="P143" s="61"/>
      <c r="Q143" s="61"/>
      <c r="R143" s="61"/>
      <c r="S143" s="61"/>
      <c r="T143" s="61"/>
      <c r="U143" s="61"/>
      <c r="V143" s="61"/>
      <c r="W143" s="61"/>
      <c r="X143" s="61"/>
      <c r="Y143" s="61"/>
      <c r="Z143" s="142"/>
      <c r="AA143" s="160"/>
    </row>
    <row r="144" spans="1:27" ht="13.5">
      <c r="A144" s="382" t="s">
        <v>426</v>
      </c>
      <c r="B144" s="138"/>
      <c r="C144" s="361"/>
      <c r="D144" s="161"/>
      <c r="E144" s="61"/>
      <c r="F144" s="61"/>
      <c r="G144" s="61"/>
      <c r="H144" s="61"/>
      <c r="I144" s="61"/>
      <c r="J144" s="61"/>
      <c r="K144" s="61"/>
      <c r="L144" s="61"/>
      <c r="M144" s="61"/>
      <c r="N144" s="61"/>
      <c r="O144" s="61"/>
      <c r="P144" s="61"/>
      <c r="Q144" s="61"/>
      <c r="R144" s="61"/>
      <c r="S144" s="61"/>
      <c r="T144" s="61"/>
      <c r="U144" s="61"/>
      <c r="V144" s="61"/>
      <c r="W144" s="61"/>
      <c r="X144" s="61"/>
      <c r="Y144" s="61"/>
      <c r="Z144" s="142"/>
      <c r="AA144" s="160"/>
    </row>
    <row r="145" spans="1:27" ht="13.5">
      <c r="A145" s="382" t="s">
        <v>427</v>
      </c>
      <c r="B145" s="138"/>
      <c r="C145" s="361"/>
      <c r="D145" s="161"/>
      <c r="E145" s="61"/>
      <c r="F145" s="61"/>
      <c r="G145" s="61"/>
      <c r="H145" s="61"/>
      <c r="I145" s="61"/>
      <c r="J145" s="61"/>
      <c r="K145" s="61"/>
      <c r="L145" s="61"/>
      <c r="M145" s="61"/>
      <c r="N145" s="61"/>
      <c r="O145" s="61"/>
      <c r="P145" s="61"/>
      <c r="Q145" s="61"/>
      <c r="R145" s="61"/>
      <c r="S145" s="61"/>
      <c r="T145" s="61"/>
      <c r="U145" s="61"/>
      <c r="V145" s="61"/>
      <c r="W145" s="61"/>
      <c r="X145" s="61"/>
      <c r="Y145" s="61"/>
      <c r="Z145" s="142"/>
      <c r="AA145" s="160"/>
    </row>
    <row r="146" spans="1:27" ht="13.5">
      <c r="A146" s="382" t="s">
        <v>428</v>
      </c>
      <c r="B146" s="138"/>
      <c r="C146" s="361"/>
      <c r="D146" s="161"/>
      <c r="E146" s="61"/>
      <c r="F146" s="61"/>
      <c r="G146" s="61"/>
      <c r="H146" s="61"/>
      <c r="I146" s="61"/>
      <c r="J146" s="61"/>
      <c r="K146" s="61"/>
      <c r="L146" s="61"/>
      <c r="M146" s="61"/>
      <c r="N146" s="61"/>
      <c r="O146" s="61"/>
      <c r="P146" s="61"/>
      <c r="Q146" s="61"/>
      <c r="R146" s="61"/>
      <c r="S146" s="61"/>
      <c r="T146" s="61"/>
      <c r="U146" s="61"/>
      <c r="V146" s="61"/>
      <c r="W146" s="61"/>
      <c r="X146" s="61"/>
      <c r="Y146" s="61"/>
      <c r="Z146" s="142"/>
      <c r="AA146" s="160"/>
    </row>
    <row r="147" spans="1:27" ht="13.5">
      <c r="A147" s="382" t="s">
        <v>429</v>
      </c>
      <c r="B147" s="138"/>
      <c r="C147" s="361"/>
      <c r="D147" s="161"/>
      <c r="E147" s="61"/>
      <c r="F147" s="61"/>
      <c r="G147" s="61"/>
      <c r="H147" s="61"/>
      <c r="I147" s="61"/>
      <c r="J147" s="61"/>
      <c r="K147" s="61"/>
      <c r="L147" s="61"/>
      <c r="M147" s="61"/>
      <c r="N147" s="61"/>
      <c r="O147" s="61"/>
      <c r="P147" s="61"/>
      <c r="Q147" s="61"/>
      <c r="R147" s="61"/>
      <c r="S147" s="61"/>
      <c r="T147" s="61"/>
      <c r="U147" s="61"/>
      <c r="V147" s="61"/>
      <c r="W147" s="61"/>
      <c r="X147" s="61"/>
      <c r="Y147" s="61"/>
      <c r="Z147" s="142"/>
      <c r="AA147" s="160"/>
    </row>
    <row r="148" spans="1:27" ht="4.5" customHeight="1">
      <c r="A148" s="147"/>
      <c r="B148" s="138"/>
      <c r="C148" s="379"/>
      <c r="D148" s="380"/>
      <c r="E148" s="102"/>
      <c r="F148" s="101"/>
      <c r="G148" s="381"/>
      <c r="H148" s="102"/>
      <c r="I148" s="102"/>
      <c r="J148" s="101"/>
      <c r="K148" s="381"/>
      <c r="L148" s="102"/>
      <c r="M148" s="102"/>
      <c r="N148" s="101"/>
      <c r="O148" s="381"/>
      <c r="P148" s="102"/>
      <c r="Q148" s="102"/>
      <c r="R148" s="101"/>
      <c r="S148" s="381"/>
      <c r="T148" s="102"/>
      <c r="U148" s="102"/>
      <c r="V148" s="102"/>
      <c r="W148" s="101"/>
      <c r="X148" s="381"/>
      <c r="Y148" s="102"/>
      <c r="Z148" s="139"/>
      <c r="AA148" s="104"/>
    </row>
    <row r="149" spans="1:27" ht="13.5">
      <c r="A149" s="148" t="s">
        <v>325</v>
      </c>
      <c r="B149" s="138"/>
      <c r="C149" s="394">
        <f aca="true" t="shared" si="23" ref="C149:AA149">SUM(C150:C150)</f>
        <v>0</v>
      </c>
      <c r="D149" s="320">
        <f t="shared" si="23"/>
        <v>0</v>
      </c>
      <c r="E149" s="84">
        <f t="shared" si="23"/>
        <v>0</v>
      </c>
      <c r="F149" s="83">
        <f t="shared" si="23"/>
        <v>0</v>
      </c>
      <c r="G149" s="395">
        <f t="shared" si="23"/>
        <v>0</v>
      </c>
      <c r="H149" s="84">
        <f t="shared" si="23"/>
        <v>0</v>
      </c>
      <c r="I149" s="84">
        <f t="shared" si="23"/>
        <v>0</v>
      </c>
      <c r="J149" s="83">
        <f t="shared" si="23"/>
        <v>0</v>
      </c>
      <c r="K149" s="395">
        <f t="shared" si="23"/>
        <v>0</v>
      </c>
      <c r="L149" s="84">
        <f t="shared" si="23"/>
        <v>0</v>
      </c>
      <c r="M149" s="84">
        <f t="shared" si="23"/>
        <v>0</v>
      </c>
      <c r="N149" s="83">
        <f t="shared" si="23"/>
        <v>0</v>
      </c>
      <c r="O149" s="395">
        <f t="shared" si="23"/>
        <v>0</v>
      </c>
      <c r="P149" s="84">
        <f t="shared" si="23"/>
        <v>0</v>
      </c>
      <c r="Q149" s="84">
        <f t="shared" si="23"/>
        <v>0</v>
      </c>
      <c r="R149" s="83">
        <f t="shared" si="23"/>
        <v>0</v>
      </c>
      <c r="S149" s="395">
        <f t="shared" si="23"/>
        <v>0</v>
      </c>
      <c r="T149" s="84">
        <f t="shared" si="23"/>
        <v>0</v>
      </c>
      <c r="U149" s="84">
        <f t="shared" si="23"/>
        <v>0</v>
      </c>
      <c r="V149" s="84">
        <f t="shared" si="23"/>
        <v>0</v>
      </c>
      <c r="W149" s="83">
        <f t="shared" si="23"/>
        <v>0</v>
      </c>
      <c r="X149" s="395">
        <f t="shared" si="23"/>
        <v>0</v>
      </c>
      <c r="Y149" s="84">
        <f t="shared" si="23"/>
        <v>0</v>
      </c>
      <c r="Z149" s="396">
        <f>+IF(X149&lt;&gt;0,+(Y149/X149)*100,0)</f>
        <v>0</v>
      </c>
      <c r="AA149" s="86">
        <f t="shared" si="23"/>
        <v>0</v>
      </c>
    </row>
    <row r="150" spans="1:27" ht="13.5">
      <c r="A150" s="227" t="s">
        <v>325</v>
      </c>
      <c r="B150" s="138"/>
      <c r="C150" s="361"/>
      <c r="D150" s="161"/>
      <c r="E150" s="61"/>
      <c r="F150" s="61"/>
      <c r="G150" s="61"/>
      <c r="H150" s="61"/>
      <c r="I150" s="61"/>
      <c r="J150" s="61"/>
      <c r="K150" s="61"/>
      <c r="L150" s="61"/>
      <c r="M150" s="61"/>
      <c r="N150" s="61"/>
      <c r="O150" s="61"/>
      <c r="P150" s="61"/>
      <c r="Q150" s="61"/>
      <c r="R150" s="61"/>
      <c r="S150" s="61"/>
      <c r="T150" s="61"/>
      <c r="U150" s="61"/>
      <c r="V150" s="61"/>
      <c r="W150" s="61"/>
      <c r="X150" s="61"/>
      <c r="Y150" s="61"/>
      <c r="Z150" s="142"/>
      <c r="AA150" s="160"/>
    </row>
    <row r="151" spans="1:27" ht="4.5" customHeight="1">
      <c r="A151" s="147"/>
      <c r="B151" s="138"/>
      <c r="C151" s="383"/>
      <c r="D151" s="318"/>
      <c r="E151" s="61"/>
      <c r="F151" s="60"/>
      <c r="G151" s="361"/>
      <c r="H151" s="61"/>
      <c r="I151" s="61"/>
      <c r="J151" s="60"/>
      <c r="K151" s="361"/>
      <c r="L151" s="61"/>
      <c r="M151" s="61"/>
      <c r="N151" s="60"/>
      <c r="O151" s="361"/>
      <c r="P151" s="61"/>
      <c r="Q151" s="61"/>
      <c r="R151" s="60"/>
      <c r="S151" s="361"/>
      <c r="T151" s="61"/>
      <c r="U151" s="61"/>
      <c r="V151" s="61"/>
      <c r="W151" s="60"/>
      <c r="X151" s="361"/>
      <c r="Y151" s="61"/>
      <c r="Z151" s="142"/>
      <c r="AA151" s="63"/>
    </row>
    <row r="152" spans="1:27" ht="13.5">
      <c r="A152" s="148" t="s">
        <v>326</v>
      </c>
      <c r="B152" s="138"/>
      <c r="C152" s="394">
        <f aca="true" t="shared" si="24" ref="C152:AA152">SUM(C153:C153)</f>
        <v>0</v>
      </c>
      <c r="D152" s="320">
        <f t="shared" si="24"/>
        <v>0</v>
      </c>
      <c r="E152" s="84">
        <f t="shared" si="24"/>
        <v>0</v>
      </c>
      <c r="F152" s="83">
        <f t="shared" si="24"/>
        <v>0</v>
      </c>
      <c r="G152" s="395">
        <f t="shared" si="24"/>
        <v>0</v>
      </c>
      <c r="H152" s="84">
        <f t="shared" si="24"/>
        <v>0</v>
      </c>
      <c r="I152" s="84">
        <f t="shared" si="24"/>
        <v>0</v>
      </c>
      <c r="J152" s="83">
        <f t="shared" si="24"/>
        <v>0</v>
      </c>
      <c r="K152" s="395">
        <f t="shared" si="24"/>
        <v>0</v>
      </c>
      <c r="L152" s="84">
        <f t="shared" si="24"/>
        <v>0</v>
      </c>
      <c r="M152" s="84">
        <f t="shared" si="24"/>
        <v>0</v>
      </c>
      <c r="N152" s="83">
        <f t="shared" si="24"/>
        <v>0</v>
      </c>
      <c r="O152" s="395">
        <f t="shared" si="24"/>
        <v>0</v>
      </c>
      <c r="P152" s="84">
        <f t="shared" si="24"/>
        <v>0</v>
      </c>
      <c r="Q152" s="84">
        <f t="shared" si="24"/>
        <v>0</v>
      </c>
      <c r="R152" s="83">
        <f t="shared" si="24"/>
        <v>0</v>
      </c>
      <c r="S152" s="395">
        <f t="shared" si="24"/>
        <v>0</v>
      </c>
      <c r="T152" s="84">
        <f t="shared" si="24"/>
        <v>0</v>
      </c>
      <c r="U152" s="84">
        <f t="shared" si="24"/>
        <v>0</v>
      </c>
      <c r="V152" s="84">
        <f t="shared" si="24"/>
        <v>0</v>
      </c>
      <c r="W152" s="83">
        <f t="shared" si="24"/>
        <v>0</v>
      </c>
      <c r="X152" s="395">
        <f t="shared" si="24"/>
        <v>0</v>
      </c>
      <c r="Y152" s="84">
        <f t="shared" si="24"/>
        <v>0</v>
      </c>
      <c r="Z152" s="396">
        <f>+IF(X152&lt;&gt;0,+(Y152/X152)*100,0)</f>
        <v>0</v>
      </c>
      <c r="AA152" s="86">
        <f t="shared" si="24"/>
        <v>0</v>
      </c>
    </row>
    <row r="153" spans="1:27" ht="13.5">
      <c r="A153" s="227" t="s">
        <v>326</v>
      </c>
      <c r="B153" s="138"/>
      <c r="C153" s="361"/>
      <c r="D153" s="161"/>
      <c r="E153" s="61"/>
      <c r="F153" s="61"/>
      <c r="G153" s="61"/>
      <c r="H153" s="61"/>
      <c r="I153" s="61"/>
      <c r="J153" s="61"/>
      <c r="K153" s="61"/>
      <c r="L153" s="61"/>
      <c r="M153" s="61"/>
      <c r="N153" s="61"/>
      <c r="O153" s="61"/>
      <c r="P153" s="61"/>
      <c r="Q153" s="61"/>
      <c r="R153" s="61"/>
      <c r="S153" s="61"/>
      <c r="T153" s="61"/>
      <c r="U153" s="61"/>
      <c r="V153" s="61"/>
      <c r="W153" s="61"/>
      <c r="X153" s="61"/>
      <c r="Y153" s="61"/>
      <c r="Z153" s="142"/>
      <c r="AA153" s="160"/>
    </row>
    <row r="154" spans="1:27" ht="4.5" customHeight="1">
      <c r="A154" s="147"/>
      <c r="B154" s="138"/>
      <c r="C154" s="383"/>
      <c r="D154" s="318"/>
      <c r="E154" s="61"/>
      <c r="F154" s="60"/>
      <c r="G154" s="361"/>
      <c r="H154" s="61"/>
      <c r="I154" s="61"/>
      <c r="J154" s="60"/>
      <c r="K154" s="361"/>
      <c r="L154" s="61"/>
      <c r="M154" s="61"/>
      <c r="N154" s="60"/>
      <c r="O154" s="361"/>
      <c r="P154" s="61"/>
      <c r="Q154" s="61"/>
      <c r="R154" s="60"/>
      <c r="S154" s="361"/>
      <c r="T154" s="61"/>
      <c r="U154" s="61"/>
      <c r="V154" s="61"/>
      <c r="W154" s="60"/>
      <c r="X154" s="361"/>
      <c r="Y154" s="61"/>
      <c r="Z154" s="142"/>
      <c r="AA154" s="63"/>
    </row>
    <row r="155" spans="1:27" ht="13.5">
      <c r="A155" s="148" t="s">
        <v>327</v>
      </c>
      <c r="B155" s="138"/>
      <c r="C155" s="394">
        <f aca="true" t="shared" si="25" ref="C155:AA155">SUM(C156:C156)</f>
        <v>0</v>
      </c>
      <c r="D155" s="320">
        <f t="shared" si="25"/>
        <v>0</v>
      </c>
      <c r="E155" s="84">
        <f t="shared" si="25"/>
        <v>0</v>
      </c>
      <c r="F155" s="83">
        <f t="shared" si="25"/>
        <v>0</v>
      </c>
      <c r="G155" s="395">
        <f t="shared" si="25"/>
        <v>0</v>
      </c>
      <c r="H155" s="84">
        <f t="shared" si="25"/>
        <v>0</v>
      </c>
      <c r="I155" s="84">
        <f t="shared" si="25"/>
        <v>0</v>
      </c>
      <c r="J155" s="83">
        <f t="shared" si="25"/>
        <v>0</v>
      </c>
      <c r="K155" s="395">
        <f t="shared" si="25"/>
        <v>0</v>
      </c>
      <c r="L155" s="84">
        <f t="shared" si="25"/>
        <v>0</v>
      </c>
      <c r="M155" s="84">
        <f t="shared" si="25"/>
        <v>0</v>
      </c>
      <c r="N155" s="83">
        <f t="shared" si="25"/>
        <v>0</v>
      </c>
      <c r="O155" s="395">
        <f t="shared" si="25"/>
        <v>0</v>
      </c>
      <c r="P155" s="84">
        <f t="shared" si="25"/>
        <v>0</v>
      </c>
      <c r="Q155" s="84">
        <f t="shared" si="25"/>
        <v>0</v>
      </c>
      <c r="R155" s="83">
        <f t="shared" si="25"/>
        <v>0</v>
      </c>
      <c r="S155" s="395">
        <f t="shared" si="25"/>
        <v>0</v>
      </c>
      <c r="T155" s="84">
        <f t="shared" si="25"/>
        <v>0</v>
      </c>
      <c r="U155" s="84">
        <f t="shared" si="25"/>
        <v>0</v>
      </c>
      <c r="V155" s="84">
        <f t="shared" si="25"/>
        <v>0</v>
      </c>
      <c r="W155" s="83">
        <f t="shared" si="25"/>
        <v>0</v>
      </c>
      <c r="X155" s="395">
        <f t="shared" si="25"/>
        <v>0</v>
      </c>
      <c r="Y155" s="84">
        <f t="shared" si="25"/>
        <v>0</v>
      </c>
      <c r="Z155" s="396">
        <f>+IF(X155&lt;&gt;0,+(Y155/X155)*100,0)</f>
        <v>0</v>
      </c>
      <c r="AA155" s="86">
        <f t="shared" si="25"/>
        <v>0</v>
      </c>
    </row>
    <row r="156" spans="1:27" ht="13.5">
      <c r="A156" s="227" t="s">
        <v>327</v>
      </c>
      <c r="B156" s="138"/>
      <c r="C156" s="361"/>
      <c r="D156" s="161"/>
      <c r="E156" s="61"/>
      <c r="F156" s="61"/>
      <c r="G156" s="61"/>
      <c r="H156" s="61"/>
      <c r="I156" s="61"/>
      <c r="J156" s="61"/>
      <c r="K156" s="61"/>
      <c r="L156" s="61"/>
      <c r="M156" s="61"/>
      <c r="N156" s="61"/>
      <c r="O156" s="61"/>
      <c r="P156" s="61"/>
      <c r="Q156" s="61"/>
      <c r="R156" s="61"/>
      <c r="S156" s="61"/>
      <c r="T156" s="61"/>
      <c r="U156" s="61"/>
      <c r="V156" s="61"/>
      <c r="W156" s="61"/>
      <c r="X156" s="61"/>
      <c r="Y156" s="61"/>
      <c r="Z156" s="142"/>
      <c r="AA156" s="160"/>
    </row>
    <row r="157" spans="1:27" ht="4.5" customHeight="1">
      <c r="A157" s="147"/>
      <c r="B157" s="138"/>
      <c r="C157" s="383"/>
      <c r="D157" s="318"/>
      <c r="E157" s="61"/>
      <c r="F157" s="60"/>
      <c r="G157" s="361"/>
      <c r="H157" s="61"/>
      <c r="I157" s="61"/>
      <c r="J157" s="60"/>
      <c r="K157" s="361"/>
      <c r="L157" s="61"/>
      <c r="M157" s="61"/>
      <c r="N157" s="60"/>
      <c r="O157" s="361"/>
      <c r="P157" s="61"/>
      <c r="Q157" s="61"/>
      <c r="R157" s="60"/>
      <c r="S157" s="361"/>
      <c r="T157" s="61"/>
      <c r="U157" s="61"/>
      <c r="V157" s="61"/>
      <c r="W157" s="60"/>
      <c r="X157" s="361"/>
      <c r="Y157" s="61"/>
      <c r="Z157" s="142"/>
      <c r="AA157" s="63"/>
    </row>
    <row r="158" spans="1:27" ht="13.5">
      <c r="A158" s="148" t="s">
        <v>328</v>
      </c>
      <c r="B158" s="138"/>
      <c r="C158" s="394">
        <f aca="true" t="shared" si="26" ref="C158:AA158">SUM(C159:C159)</f>
        <v>0</v>
      </c>
      <c r="D158" s="320">
        <f t="shared" si="26"/>
        <v>0</v>
      </c>
      <c r="E158" s="84">
        <f t="shared" si="26"/>
        <v>0</v>
      </c>
      <c r="F158" s="83">
        <f t="shared" si="26"/>
        <v>0</v>
      </c>
      <c r="G158" s="395">
        <f t="shared" si="26"/>
        <v>0</v>
      </c>
      <c r="H158" s="84">
        <f t="shared" si="26"/>
        <v>0</v>
      </c>
      <c r="I158" s="84">
        <f t="shared" si="26"/>
        <v>0</v>
      </c>
      <c r="J158" s="83">
        <f t="shared" si="26"/>
        <v>0</v>
      </c>
      <c r="K158" s="395">
        <f t="shared" si="26"/>
        <v>0</v>
      </c>
      <c r="L158" s="84">
        <f t="shared" si="26"/>
        <v>0</v>
      </c>
      <c r="M158" s="84">
        <f t="shared" si="26"/>
        <v>0</v>
      </c>
      <c r="N158" s="83">
        <f t="shared" si="26"/>
        <v>0</v>
      </c>
      <c r="O158" s="395">
        <f t="shared" si="26"/>
        <v>0</v>
      </c>
      <c r="P158" s="84">
        <f t="shared" si="26"/>
        <v>0</v>
      </c>
      <c r="Q158" s="84">
        <f t="shared" si="26"/>
        <v>0</v>
      </c>
      <c r="R158" s="83">
        <f t="shared" si="26"/>
        <v>0</v>
      </c>
      <c r="S158" s="395">
        <f t="shared" si="26"/>
        <v>0</v>
      </c>
      <c r="T158" s="84">
        <f t="shared" si="26"/>
        <v>0</v>
      </c>
      <c r="U158" s="84">
        <f t="shared" si="26"/>
        <v>0</v>
      </c>
      <c r="V158" s="84">
        <f t="shared" si="26"/>
        <v>0</v>
      </c>
      <c r="W158" s="83">
        <f t="shared" si="26"/>
        <v>0</v>
      </c>
      <c r="X158" s="395">
        <f t="shared" si="26"/>
        <v>0</v>
      </c>
      <c r="Y158" s="84">
        <f t="shared" si="26"/>
        <v>0</v>
      </c>
      <c r="Z158" s="396">
        <f>+IF(X158&lt;&gt;0,+(Y158/X158)*100,0)</f>
        <v>0</v>
      </c>
      <c r="AA158" s="86">
        <f t="shared" si="26"/>
        <v>0</v>
      </c>
    </row>
    <row r="159" spans="1:27" ht="13.5">
      <c r="A159" s="227" t="s">
        <v>328</v>
      </c>
      <c r="B159" s="138"/>
      <c r="C159" s="361"/>
      <c r="D159" s="161"/>
      <c r="E159" s="61"/>
      <c r="F159" s="61"/>
      <c r="G159" s="61"/>
      <c r="H159" s="61"/>
      <c r="I159" s="61"/>
      <c r="J159" s="61"/>
      <c r="K159" s="61"/>
      <c r="L159" s="61"/>
      <c r="M159" s="61"/>
      <c r="N159" s="61"/>
      <c r="O159" s="61"/>
      <c r="P159" s="61"/>
      <c r="Q159" s="61"/>
      <c r="R159" s="61"/>
      <c r="S159" s="61"/>
      <c r="T159" s="61"/>
      <c r="U159" s="61"/>
      <c r="V159" s="61"/>
      <c r="W159" s="61"/>
      <c r="X159" s="61"/>
      <c r="Y159" s="61"/>
      <c r="Z159" s="142"/>
      <c r="AA159" s="160"/>
    </row>
    <row r="160" spans="1:27" ht="4.5" customHeight="1">
      <c r="A160" s="147"/>
      <c r="B160" s="138"/>
      <c r="C160" s="383"/>
      <c r="D160" s="318"/>
      <c r="E160" s="61"/>
      <c r="F160" s="60"/>
      <c r="G160" s="361"/>
      <c r="H160" s="61"/>
      <c r="I160" s="61"/>
      <c r="J160" s="60"/>
      <c r="K160" s="361"/>
      <c r="L160" s="61"/>
      <c r="M160" s="61"/>
      <c r="N160" s="60"/>
      <c r="O160" s="361"/>
      <c r="P160" s="61"/>
      <c r="Q160" s="61"/>
      <c r="R160" s="60"/>
      <c r="S160" s="361"/>
      <c r="T160" s="61"/>
      <c r="U160" s="61"/>
      <c r="V160" s="61"/>
      <c r="W160" s="60"/>
      <c r="X160" s="361"/>
      <c r="Y160" s="61"/>
      <c r="Z160" s="142"/>
      <c r="AA160" s="63"/>
    </row>
    <row r="161" spans="1:27" ht="13.5">
      <c r="A161" s="148" t="s">
        <v>329</v>
      </c>
      <c r="B161" s="138"/>
      <c r="C161" s="394">
        <f aca="true" t="shared" si="27" ref="C161:AA161">SUM(C162:C162)</f>
        <v>0</v>
      </c>
      <c r="D161" s="320">
        <f t="shared" si="27"/>
        <v>0</v>
      </c>
      <c r="E161" s="84">
        <f t="shared" si="27"/>
        <v>0</v>
      </c>
      <c r="F161" s="83">
        <f t="shared" si="27"/>
        <v>0</v>
      </c>
      <c r="G161" s="395">
        <f t="shared" si="27"/>
        <v>0</v>
      </c>
      <c r="H161" s="84">
        <f t="shared" si="27"/>
        <v>0</v>
      </c>
      <c r="I161" s="84">
        <f t="shared" si="27"/>
        <v>0</v>
      </c>
      <c r="J161" s="83">
        <f t="shared" si="27"/>
        <v>0</v>
      </c>
      <c r="K161" s="395">
        <f t="shared" si="27"/>
        <v>0</v>
      </c>
      <c r="L161" s="84">
        <f t="shared" si="27"/>
        <v>0</v>
      </c>
      <c r="M161" s="84">
        <f t="shared" si="27"/>
        <v>0</v>
      </c>
      <c r="N161" s="83">
        <f t="shared" si="27"/>
        <v>0</v>
      </c>
      <c r="O161" s="395">
        <f t="shared" si="27"/>
        <v>0</v>
      </c>
      <c r="P161" s="84">
        <f t="shared" si="27"/>
        <v>0</v>
      </c>
      <c r="Q161" s="84">
        <f t="shared" si="27"/>
        <v>0</v>
      </c>
      <c r="R161" s="83">
        <f t="shared" si="27"/>
        <v>0</v>
      </c>
      <c r="S161" s="395">
        <f t="shared" si="27"/>
        <v>0</v>
      </c>
      <c r="T161" s="84">
        <f t="shared" si="27"/>
        <v>0</v>
      </c>
      <c r="U161" s="84">
        <f t="shared" si="27"/>
        <v>0</v>
      </c>
      <c r="V161" s="84">
        <f t="shared" si="27"/>
        <v>0</v>
      </c>
      <c r="W161" s="83">
        <f t="shared" si="27"/>
        <v>0</v>
      </c>
      <c r="X161" s="395">
        <f t="shared" si="27"/>
        <v>0</v>
      </c>
      <c r="Y161" s="84">
        <f t="shared" si="27"/>
        <v>0</v>
      </c>
      <c r="Z161" s="396">
        <f>+IF(X161&lt;&gt;0,+(Y161/X161)*100,0)</f>
        <v>0</v>
      </c>
      <c r="AA161" s="86">
        <f t="shared" si="27"/>
        <v>0</v>
      </c>
    </row>
    <row r="162" spans="1:27" ht="13.5">
      <c r="A162" s="227" t="s">
        <v>329</v>
      </c>
      <c r="B162" s="138"/>
      <c r="C162" s="361"/>
      <c r="D162" s="161"/>
      <c r="E162" s="61"/>
      <c r="F162" s="61"/>
      <c r="G162" s="61"/>
      <c r="H162" s="61"/>
      <c r="I162" s="61"/>
      <c r="J162" s="61"/>
      <c r="K162" s="61"/>
      <c r="L162" s="61"/>
      <c r="M162" s="61"/>
      <c r="N162" s="61"/>
      <c r="O162" s="61"/>
      <c r="P162" s="61"/>
      <c r="Q162" s="61"/>
      <c r="R162" s="61"/>
      <c r="S162" s="61"/>
      <c r="T162" s="61"/>
      <c r="U162" s="61"/>
      <c r="V162" s="61"/>
      <c r="W162" s="61"/>
      <c r="X162" s="61"/>
      <c r="Y162" s="61"/>
      <c r="Z162" s="142"/>
      <c r="AA162" s="160"/>
    </row>
    <row r="163" spans="1:27" ht="4.5" customHeight="1">
      <c r="A163" s="147"/>
      <c r="B163" s="138"/>
      <c r="C163" s="383"/>
      <c r="D163" s="318"/>
      <c r="E163" s="61"/>
      <c r="F163" s="60"/>
      <c r="G163" s="361"/>
      <c r="H163" s="61"/>
      <c r="I163" s="61"/>
      <c r="J163" s="60"/>
      <c r="K163" s="361"/>
      <c r="L163" s="61"/>
      <c r="M163" s="61"/>
      <c r="N163" s="60"/>
      <c r="O163" s="361"/>
      <c r="P163" s="61"/>
      <c r="Q163" s="61"/>
      <c r="R163" s="60"/>
      <c r="S163" s="361"/>
      <c r="T163" s="61"/>
      <c r="U163" s="61"/>
      <c r="V163" s="61"/>
      <c r="W163" s="60"/>
      <c r="X163" s="361"/>
      <c r="Y163" s="61"/>
      <c r="Z163" s="142"/>
      <c r="AA163" s="63"/>
    </row>
    <row r="164" spans="1:27" ht="13.5">
      <c r="A164" s="148" t="s">
        <v>330</v>
      </c>
      <c r="B164" s="138"/>
      <c r="C164" s="394">
        <f aca="true" t="shared" si="28" ref="C164:AA164">SUM(C165:C165)</f>
        <v>0</v>
      </c>
      <c r="D164" s="320">
        <f t="shared" si="28"/>
        <v>0</v>
      </c>
      <c r="E164" s="84">
        <f t="shared" si="28"/>
        <v>0</v>
      </c>
      <c r="F164" s="83">
        <f t="shared" si="28"/>
        <v>0</v>
      </c>
      <c r="G164" s="395">
        <f t="shared" si="28"/>
        <v>0</v>
      </c>
      <c r="H164" s="84">
        <f t="shared" si="28"/>
        <v>0</v>
      </c>
      <c r="I164" s="84">
        <f t="shared" si="28"/>
        <v>0</v>
      </c>
      <c r="J164" s="83">
        <f t="shared" si="28"/>
        <v>0</v>
      </c>
      <c r="K164" s="395">
        <f t="shared" si="28"/>
        <v>0</v>
      </c>
      <c r="L164" s="84">
        <f t="shared" si="28"/>
        <v>0</v>
      </c>
      <c r="M164" s="84">
        <f t="shared" si="28"/>
        <v>0</v>
      </c>
      <c r="N164" s="83">
        <f t="shared" si="28"/>
        <v>0</v>
      </c>
      <c r="O164" s="395">
        <f t="shared" si="28"/>
        <v>0</v>
      </c>
      <c r="P164" s="84">
        <f t="shared" si="28"/>
        <v>0</v>
      </c>
      <c r="Q164" s="84">
        <f t="shared" si="28"/>
        <v>0</v>
      </c>
      <c r="R164" s="83">
        <f t="shared" si="28"/>
        <v>0</v>
      </c>
      <c r="S164" s="395">
        <f t="shared" si="28"/>
        <v>0</v>
      </c>
      <c r="T164" s="84">
        <f t="shared" si="28"/>
        <v>0</v>
      </c>
      <c r="U164" s="84">
        <f t="shared" si="28"/>
        <v>0</v>
      </c>
      <c r="V164" s="84">
        <f t="shared" si="28"/>
        <v>0</v>
      </c>
      <c r="W164" s="83">
        <f t="shared" si="28"/>
        <v>0</v>
      </c>
      <c r="X164" s="395">
        <f t="shared" si="28"/>
        <v>0</v>
      </c>
      <c r="Y164" s="84">
        <f t="shared" si="28"/>
        <v>0</v>
      </c>
      <c r="Z164" s="396">
        <f t="shared" si="28"/>
        <v>0</v>
      </c>
      <c r="AA164" s="86">
        <f t="shared" si="28"/>
        <v>0</v>
      </c>
    </row>
    <row r="165" spans="1:27" ht="13.5">
      <c r="A165" s="227" t="s">
        <v>330</v>
      </c>
      <c r="B165" s="138"/>
      <c r="C165" s="361"/>
      <c r="D165" s="161"/>
      <c r="E165" s="61"/>
      <c r="F165" s="61"/>
      <c r="G165" s="61"/>
      <c r="H165" s="61"/>
      <c r="I165" s="61"/>
      <c r="J165" s="61"/>
      <c r="K165" s="61"/>
      <c r="L165" s="61"/>
      <c r="M165" s="61"/>
      <c r="N165" s="61"/>
      <c r="O165" s="61"/>
      <c r="P165" s="61"/>
      <c r="Q165" s="61"/>
      <c r="R165" s="61"/>
      <c r="S165" s="61"/>
      <c r="T165" s="61"/>
      <c r="U165" s="61"/>
      <c r="V165" s="61"/>
      <c r="W165" s="61"/>
      <c r="X165" s="61"/>
      <c r="Y165" s="61"/>
      <c r="Z165" s="142"/>
      <c r="AA165" s="160"/>
    </row>
    <row r="166" spans="1:27" ht="4.5" customHeight="1">
      <c r="A166" s="147"/>
      <c r="B166" s="138"/>
      <c r="C166" s="383"/>
      <c r="D166" s="318"/>
      <c r="E166" s="61"/>
      <c r="F166" s="60"/>
      <c r="G166" s="361"/>
      <c r="H166" s="61"/>
      <c r="I166" s="61"/>
      <c r="J166" s="60"/>
      <c r="K166" s="361"/>
      <c r="L166" s="61"/>
      <c r="M166" s="61"/>
      <c r="N166" s="60"/>
      <c r="O166" s="361"/>
      <c r="P166" s="61"/>
      <c r="Q166" s="61"/>
      <c r="R166" s="60"/>
      <c r="S166" s="361"/>
      <c r="T166" s="61"/>
      <c r="U166" s="61"/>
      <c r="V166" s="61"/>
      <c r="W166" s="60"/>
      <c r="X166" s="361"/>
      <c r="Y166" s="61"/>
      <c r="Z166" s="142"/>
      <c r="AA166" s="63"/>
    </row>
    <row r="167" spans="1:27" ht="13.5">
      <c r="A167" s="150" t="s">
        <v>436</v>
      </c>
      <c r="B167" s="151"/>
      <c r="C167" s="397">
        <f aca="true" t="shared" si="29" ref="C167:Y167">C6+C74+C103+C110+C118+C136+C139+C149+C152+C155+C158+C161+C164</f>
        <v>0</v>
      </c>
      <c r="D167" s="342">
        <f t="shared" si="29"/>
        <v>0</v>
      </c>
      <c r="E167" s="262">
        <f t="shared" si="29"/>
        <v>0</v>
      </c>
      <c r="F167" s="343">
        <f t="shared" si="29"/>
        <v>0</v>
      </c>
      <c r="G167" s="398">
        <f t="shared" si="29"/>
        <v>0</v>
      </c>
      <c r="H167" s="262">
        <f t="shared" si="29"/>
        <v>0</v>
      </c>
      <c r="I167" s="262">
        <f t="shared" si="29"/>
        <v>0</v>
      </c>
      <c r="J167" s="343">
        <f t="shared" si="29"/>
        <v>0</v>
      </c>
      <c r="K167" s="398">
        <f t="shared" si="29"/>
        <v>0</v>
      </c>
      <c r="L167" s="262">
        <f t="shared" si="29"/>
        <v>0</v>
      </c>
      <c r="M167" s="262">
        <f t="shared" si="29"/>
        <v>0</v>
      </c>
      <c r="N167" s="343">
        <f t="shared" si="29"/>
        <v>0</v>
      </c>
      <c r="O167" s="398">
        <f t="shared" si="29"/>
        <v>0</v>
      </c>
      <c r="P167" s="262">
        <f t="shared" si="29"/>
        <v>0</v>
      </c>
      <c r="Q167" s="262">
        <f t="shared" si="29"/>
        <v>0</v>
      </c>
      <c r="R167" s="343">
        <f t="shared" si="29"/>
        <v>0</v>
      </c>
      <c r="S167" s="398">
        <f t="shared" si="29"/>
        <v>0</v>
      </c>
      <c r="T167" s="262">
        <f t="shared" si="29"/>
        <v>0</v>
      </c>
      <c r="U167" s="262">
        <f t="shared" si="29"/>
        <v>0</v>
      </c>
      <c r="V167" s="262">
        <f t="shared" si="29"/>
        <v>0</v>
      </c>
      <c r="W167" s="343">
        <f t="shared" si="29"/>
        <v>0</v>
      </c>
      <c r="X167" s="398">
        <f t="shared" si="29"/>
        <v>0</v>
      </c>
      <c r="Y167" s="262">
        <f t="shared" si="29"/>
        <v>0</v>
      </c>
      <c r="Z167" s="263">
        <f>+IF(X167&lt;&gt;0,+(Y167/X167)*100,0)</f>
        <v>0</v>
      </c>
      <c r="AA167" s="281">
        <f>AA6+AA74+AA103+AA110+AA118+AA136+AA139+AA149+AA152+AA155+AA158+AA161+AA164</f>
        <v>0</v>
      </c>
    </row>
    <row r="168" spans="1:27" ht="12.75">
      <c r="A168" s="399"/>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row>
    <row r="169" spans="1:27" ht="13.5">
      <c r="A169" s="357" t="s">
        <v>458</v>
      </c>
      <c r="B169" s="120"/>
      <c r="C169" s="120"/>
      <c r="D169" s="120"/>
      <c r="E169" s="120"/>
      <c r="F169" s="400"/>
      <c r="G169" s="401"/>
      <c r="H169" s="120"/>
      <c r="I169" s="120"/>
      <c r="J169" s="400"/>
      <c r="K169" s="401"/>
      <c r="L169" s="120"/>
      <c r="M169" s="120"/>
      <c r="N169" s="400"/>
      <c r="O169" s="401"/>
      <c r="P169" s="120"/>
      <c r="Q169" s="120"/>
      <c r="R169" s="400"/>
      <c r="S169" s="401"/>
      <c r="T169" s="120"/>
      <c r="U169" s="120"/>
      <c r="V169" s="120"/>
      <c r="W169" s="400"/>
      <c r="X169" s="401"/>
      <c r="Y169" s="120"/>
      <c r="Z169" s="120"/>
      <c r="AA169" s="120"/>
    </row>
    <row r="170" spans="1:27" ht="13.5">
      <c r="A170" s="358"/>
      <c r="B170" s="120"/>
      <c r="C170" s="120"/>
      <c r="D170" s="120"/>
      <c r="E170" s="120"/>
      <c r="F170" s="400"/>
      <c r="G170" s="401"/>
      <c r="H170" s="120"/>
      <c r="I170" s="120"/>
      <c r="J170" s="400"/>
      <c r="K170" s="401"/>
      <c r="L170" s="120"/>
      <c r="M170" s="120"/>
      <c r="N170" s="400"/>
      <c r="O170" s="401"/>
      <c r="P170" s="120"/>
      <c r="Q170" s="120"/>
      <c r="R170" s="400"/>
      <c r="S170" s="401"/>
      <c r="T170" s="120"/>
      <c r="U170" s="120"/>
      <c r="V170" s="120"/>
      <c r="W170" s="400"/>
      <c r="X170" s="401"/>
      <c r="Y170" s="120"/>
      <c r="Z170" s="120"/>
      <c r="AA170" s="120"/>
    </row>
  </sheetData>
  <sheetProtection/>
  <mergeCells count="3">
    <mergeCell ref="A1:AA1"/>
    <mergeCell ref="D2:F2"/>
    <mergeCell ref="G2:AA2"/>
  </mergeCells>
  <printOptions horizontalCentered="1"/>
  <pageMargins left="0.551181102362205" right="0.22" top="0.27" bottom="0.32" header="0.31496062992126" footer="0.31496062992126"/>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AA170"/>
  <sheetViews>
    <sheetView showGridLines="0" zoomScalePageLayoutView="0" workbookViewId="0" topLeftCell="A1">
      <selection activeCell="A1" sqref="A1:AA1"/>
    </sheetView>
  </sheetViews>
  <sheetFormatPr defaultColWidth="9.140625" defaultRowHeight="12.75"/>
  <cols>
    <col min="1" max="1" width="35.7109375" style="0" customWidth="1"/>
    <col min="2" max="2" width="4.00390625" style="0"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36" customHeight="1">
      <c r="A1" s="407" t="s">
        <v>437</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ht="24.75" customHeight="1">
      <c r="A2" s="165" t="s">
        <v>1</v>
      </c>
      <c r="B2" s="166" t="s">
        <v>64</v>
      </c>
      <c r="C2" s="325" t="s">
        <v>2</v>
      </c>
      <c r="D2" s="408" t="s">
        <v>3</v>
      </c>
      <c r="E2" s="415" t="s">
        <v>4</v>
      </c>
      <c r="F2" s="415"/>
      <c r="G2" s="416"/>
      <c r="H2" s="416"/>
      <c r="I2" s="416"/>
      <c r="J2" s="416"/>
      <c r="K2" s="416"/>
      <c r="L2" s="416"/>
      <c r="M2" s="416"/>
      <c r="N2" s="416"/>
      <c r="O2" s="416"/>
      <c r="P2" s="416"/>
      <c r="Q2" s="416"/>
      <c r="R2" s="416"/>
      <c r="S2" s="416"/>
      <c r="T2" s="416"/>
      <c r="U2" s="416"/>
      <c r="V2" s="416"/>
      <c r="W2" s="416"/>
      <c r="X2" s="416"/>
      <c r="Y2" s="416"/>
      <c r="Z2" s="416"/>
      <c r="AA2" s="417"/>
    </row>
    <row r="3" spans="1:27" ht="24.75" customHeight="1">
      <c r="A3" s="363" t="s">
        <v>5</v>
      </c>
      <c r="B3" s="168"/>
      <c r="C3" s="329" t="s">
        <v>6</v>
      </c>
      <c r="D3" s="327" t="s">
        <v>6</v>
      </c>
      <c r="E3" s="326" t="s">
        <v>7</v>
      </c>
      <c r="F3" s="49" t="s">
        <v>8</v>
      </c>
      <c r="G3" s="364" t="s">
        <v>9</v>
      </c>
      <c r="H3" s="326" t="s">
        <v>10</v>
      </c>
      <c r="I3" s="326" t="s">
        <v>11</v>
      </c>
      <c r="J3" s="49" t="s">
        <v>12</v>
      </c>
      <c r="K3" s="364" t="s">
        <v>13</v>
      </c>
      <c r="L3" s="326" t="s">
        <v>14</v>
      </c>
      <c r="M3" s="326" t="s">
        <v>15</v>
      </c>
      <c r="N3" s="49" t="s">
        <v>16</v>
      </c>
      <c r="O3" s="364" t="s">
        <v>17</v>
      </c>
      <c r="P3" s="326" t="s">
        <v>18</v>
      </c>
      <c r="Q3" s="326" t="s">
        <v>19</v>
      </c>
      <c r="R3" s="49" t="s">
        <v>20</v>
      </c>
      <c r="S3" s="364" t="s">
        <v>21</v>
      </c>
      <c r="T3" s="326" t="s">
        <v>22</v>
      </c>
      <c r="U3" s="326" t="s">
        <v>23</v>
      </c>
      <c r="V3" s="326" t="s">
        <v>24</v>
      </c>
      <c r="W3" s="49" t="s">
        <v>25</v>
      </c>
      <c r="X3" s="364" t="s">
        <v>26</v>
      </c>
      <c r="Y3" s="326" t="s">
        <v>27</v>
      </c>
      <c r="Z3" s="326" t="s">
        <v>28</v>
      </c>
      <c r="AA3" s="329" t="s">
        <v>29</v>
      </c>
    </row>
    <row r="4" spans="1:27" ht="15" customHeight="1">
      <c r="A4" s="365" t="s">
        <v>438</v>
      </c>
      <c r="B4" s="366"/>
      <c r="C4" s="367"/>
      <c r="D4" s="368"/>
      <c r="E4" s="369"/>
      <c r="F4" s="370"/>
      <c r="G4" s="371"/>
      <c r="H4" s="369"/>
      <c r="I4" s="369"/>
      <c r="J4" s="370"/>
      <c r="K4" s="371"/>
      <c r="L4" s="369"/>
      <c r="M4" s="369"/>
      <c r="N4" s="370"/>
      <c r="O4" s="371"/>
      <c r="P4" s="369"/>
      <c r="Q4" s="369"/>
      <c r="R4" s="370"/>
      <c r="S4" s="371"/>
      <c r="T4" s="369"/>
      <c r="U4" s="369"/>
      <c r="V4" s="369"/>
      <c r="W4" s="370"/>
      <c r="X4" s="371"/>
      <c r="Y4" s="369"/>
      <c r="Z4" s="369"/>
      <c r="AA4" s="372"/>
    </row>
    <row r="5" spans="1:27" ht="4.5" customHeight="1">
      <c r="A5" s="148"/>
      <c r="B5" s="138"/>
      <c r="C5" s="373"/>
      <c r="D5" s="374"/>
      <c r="E5" s="375"/>
      <c r="F5" s="376"/>
      <c r="G5" s="377"/>
      <c r="H5" s="375"/>
      <c r="I5" s="375"/>
      <c r="J5" s="376"/>
      <c r="K5" s="377"/>
      <c r="L5" s="375"/>
      <c r="M5" s="375"/>
      <c r="N5" s="376"/>
      <c r="O5" s="377"/>
      <c r="P5" s="375"/>
      <c r="Q5" s="375"/>
      <c r="R5" s="376"/>
      <c r="S5" s="377"/>
      <c r="T5" s="375"/>
      <c r="U5" s="375"/>
      <c r="V5" s="375"/>
      <c r="W5" s="376"/>
      <c r="X5" s="377"/>
      <c r="Y5" s="375"/>
      <c r="Z5" s="375"/>
      <c r="AA5" s="378"/>
    </row>
    <row r="6" spans="1:27" ht="13.5">
      <c r="A6" s="148" t="s">
        <v>311</v>
      </c>
      <c r="B6" s="138"/>
      <c r="C6" s="379">
        <f aca="true" t="shared" si="0" ref="C6:Y6">C7+C12+C16+C26+C37+C44+C52+C62+C68</f>
        <v>0</v>
      </c>
      <c r="D6" s="380">
        <f t="shared" si="0"/>
        <v>0</v>
      </c>
      <c r="E6" s="102">
        <f t="shared" si="0"/>
        <v>0</v>
      </c>
      <c r="F6" s="101">
        <f t="shared" si="0"/>
        <v>0</v>
      </c>
      <c r="G6" s="381">
        <f t="shared" si="0"/>
        <v>0</v>
      </c>
      <c r="H6" s="102">
        <f t="shared" si="0"/>
        <v>0</v>
      </c>
      <c r="I6" s="102">
        <f t="shared" si="0"/>
        <v>0</v>
      </c>
      <c r="J6" s="101">
        <f t="shared" si="0"/>
        <v>0</v>
      </c>
      <c r="K6" s="381">
        <f t="shared" si="0"/>
        <v>0</v>
      </c>
      <c r="L6" s="102">
        <f t="shared" si="0"/>
        <v>0</v>
      </c>
      <c r="M6" s="102">
        <f t="shared" si="0"/>
        <v>0</v>
      </c>
      <c r="N6" s="101">
        <f t="shared" si="0"/>
        <v>0</v>
      </c>
      <c r="O6" s="381">
        <f t="shared" si="0"/>
        <v>0</v>
      </c>
      <c r="P6" s="102">
        <f t="shared" si="0"/>
        <v>0</v>
      </c>
      <c r="Q6" s="102">
        <f t="shared" si="0"/>
        <v>0</v>
      </c>
      <c r="R6" s="101">
        <f t="shared" si="0"/>
        <v>0</v>
      </c>
      <c r="S6" s="381">
        <f t="shared" si="0"/>
        <v>0</v>
      </c>
      <c r="T6" s="102">
        <f t="shared" si="0"/>
        <v>0</v>
      </c>
      <c r="U6" s="102">
        <f t="shared" si="0"/>
        <v>0</v>
      </c>
      <c r="V6" s="102">
        <f t="shared" si="0"/>
        <v>0</v>
      </c>
      <c r="W6" s="101">
        <f t="shared" si="0"/>
        <v>0</v>
      </c>
      <c r="X6" s="381">
        <f t="shared" si="0"/>
        <v>0</v>
      </c>
      <c r="Y6" s="102">
        <f t="shared" si="0"/>
        <v>0</v>
      </c>
      <c r="Z6" s="139">
        <f>+IF(X6&lt;&gt;0,+(Y6/X6)*100,0)</f>
        <v>0</v>
      </c>
      <c r="AA6" s="104">
        <f>AA7+AA12+AA16+AA26+AA37+AA44+AA52+AA62+AA68</f>
        <v>0</v>
      </c>
    </row>
    <row r="7" spans="1:27" ht="13.5">
      <c r="A7" s="227" t="s">
        <v>302</v>
      </c>
      <c r="B7" s="138"/>
      <c r="C7" s="359">
        <f aca="true" t="shared" si="1" ref="C7:Y7">SUM(C8:C11)</f>
        <v>0</v>
      </c>
      <c r="D7" s="360">
        <f t="shared" si="1"/>
        <v>0</v>
      </c>
      <c r="E7" s="321">
        <f t="shared" si="1"/>
        <v>0</v>
      </c>
      <c r="F7" s="321">
        <f t="shared" si="1"/>
        <v>0</v>
      </c>
      <c r="G7" s="321">
        <f t="shared" si="1"/>
        <v>0</v>
      </c>
      <c r="H7" s="321">
        <f t="shared" si="1"/>
        <v>0</v>
      </c>
      <c r="I7" s="321">
        <f t="shared" si="1"/>
        <v>0</v>
      </c>
      <c r="J7" s="321">
        <f t="shared" si="1"/>
        <v>0</v>
      </c>
      <c r="K7" s="321">
        <f t="shared" si="1"/>
        <v>0</v>
      </c>
      <c r="L7" s="321">
        <f t="shared" si="1"/>
        <v>0</v>
      </c>
      <c r="M7" s="321">
        <f t="shared" si="1"/>
        <v>0</v>
      </c>
      <c r="N7" s="321">
        <f t="shared" si="1"/>
        <v>0</v>
      </c>
      <c r="O7" s="321">
        <f t="shared" si="1"/>
        <v>0</v>
      </c>
      <c r="P7" s="321">
        <f t="shared" si="1"/>
        <v>0</v>
      </c>
      <c r="Q7" s="321">
        <f t="shared" si="1"/>
        <v>0</v>
      </c>
      <c r="R7" s="321">
        <f t="shared" si="1"/>
        <v>0</v>
      </c>
      <c r="S7" s="321">
        <f t="shared" si="1"/>
        <v>0</v>
      </c>
      <c r="T7" s="321">
        <f t="shared" si="1"/>
        <v>0</v>
      </c>
      <c r="U7" s="321">
        <f t="shared" si="1"/>
        <v>0</v>
      </c>
      <c r="V7" s="321">
        <f t="shared" si="1"/>
        <v>0</v>
      </c>
      <c r="W7" s="321">
        <f t="shared" si="1"/>
        <v>0</v>
      </c>
      <c r="X7" s="321">
        <f t="shared" si="1"/>
        <v>0</v>
      </c>
      <c r="Y7" s="321">
        <f t="shared" si="1"/>
        <v>0</v>
      </c>
      <c r="Z7" s="356">
        <f>+IF(X7&lt;&gt;0,+(Y7/X7)*100,0)</f>
        <v>0</v>
      </c>
      <c r="AA7" s="362">
        <f>SUM(AA8:AA11)</f>
        <v>0</v>
      </c>
    </row>
    <row r="8" spans="1:27" ht="13.5">
      <c r="A8" s="382" t="s">
        <v>175</v>
      </c>
      <c r="B8" s="138"/>
      <c r="C8" s="361"/>
      <c r="D8" s="161"/>
      <c r="E8" s="61"/>
      <c r="F8" s="61"/>
      <c r="G8" s="61"/>
      <c r="H8" s="61"/>
      <c r="I8" s="61"/>
      <c r="J8" s="61"/>
      <c r="K8" s="61"/>
      <c r="L8" s="61"/>
      <c r="M8" s="61"/>
      <c r="N8" s="61"/>
      <c r="O8" s="61"/>
      <c r="P8" s="61"/>
      <c r="Q8" s="61"/>
      <c r="R8" s="61"/>
      <c r="S8" s="61"/>
      <c r="T8" s="61"/>
      <c r="U8" s="61"/>
      <c r="V8" s="61"/>
      <c r="W8" s="61"/>
      <c r="X8" s="61"/>
      <c r="Y8" s="61"/>
      <c r="Z8" s="142"/>
      <c r="AA8" s="160"/>
    </row>
    <row r="9" spans="1:27" ht="13.5">
      <c r="A9" s="382" t="s">
        <v>341</v>
      </c>
      <c r="B9" s="138"/>
      <c r="C9" s="361"/>
      <c r="D9" s="161"/>
      <c r="E9" s="61"/>
      <c r="F9" s="61"/>
      <c r="G9" s="61"/>
      <c r="H9" s="61"/>
      <c r="I9" s="61"/>
      <c r="J9" s="61"/>
      <c r="K9" s="61"/>
      <c r="L9" s="61"/>
      <c r="M9" s="61"/>
      <c r="N9" s="61"/>
      <c r="O9" s="61"/>
      <c r="P9" s="61"/>
      <c r="Q9" s="61"/>
      <c r="R9" s="61"/>
      <c r="S9" s="61"/>
      <c r="T9" s="61"/>
      <c r="U9" s="61"/>
      <c r="V9" s="61"/>
      <c r="W9" s="61"/>
      <c r="X9" s="61"/>
      <c r="Y9" s="61"/>
      <c r="Z9" s="142"/>
      <c r="AA9" s="160"/>
    </row>
    <row r="10" spans="1:27" ht="13.5">
      <c r="A10" s="382" t="s">
        <v>342</v>
      </c>
      <c r="B10" s="138"/>
      <c r="C10" s="361"/>
      <c r="D10" s="161"/>
      <c r="E10" s="61"/>
      <c r="F10" s="61"/>
      <c r="G10" s="61"/>
      <c r="H10" s="61"/>
      <c r="I10" s="61"/>
      <c r="J10" s="61"/>
      <c r="K10" s="61"/>
      <c r="L10" s="61"/>
      <c r="M10" s="61"/>
      <c r="N10" s="61"/>
      <c r="O10" s="61"/>
      <c r="P10" s="61"/>
      <c r="Q10" s="61"/>
      <c r="R10" s="61"/>
      <c r="S10" s="61"/>
      <c r="T10" s="61"/>
      <c r="U10" s="61"/>
      <c r="V10" s="61"/>
      <c r="W10" s="61"/>
      <c r="X10" s="61"/>
      <c r="Y10" s="61"/>
      <c r="Z10" s="142"/>
      <c r="AA10" s="160"/>
    </row>
    <row r="11" spans="1:27" ht="13.5">
      <c r="A11" s="382" t="s">
        <v>343</v>
      </c>
      <c r="B11" s="138"/>
      <c r="C11" s="361"/>
      <c r="D11" s="161"/>
      <c r="E11" s="61"/>
      <c r="F11" s="61"/>
      <c r="G11" s="61"/>
      <c r="H11" s="61"/>
      <c r="I11" s="61"/>
      <c r="J11" s="61"/>
      <c r="K11" s="61"/>
      <c r="L11" s="61"/>
      <c r="M11" s="61"/>
      <c r="N11" s="61"/>
      <c r="O11" s="61"/>
      <c r="P11" s="61"/>
      <c r="Q11" s="61"/>
      <c r="R11" s="61"/>
      <c r="S11" s="61"/>
      <c r="T11" s="61"/>
      <c r="U11" s="61"/>
      <c r="V11" s="61"/>
      <c r="W11" s="61"/>
      <c r="X11" s="61"/>
      <c r="Y11" s="61"/>
      <c r="Z11" s="142"/>
      <c r="AA11" s="160"/>
    </row>
    <row r="12" spans="1:27" ht="13.5">
      <c r="A12" s="227" t="s">
        <v>303</v>
      </c>
      <c r="B12" s="138"/>
      <c r="C12" s="361">
        <f aca="true" t="shared" si="2" ref="C12:Y12">SUM(C13:C15)</f>
        <v>0</v>
      </c>
      <c r="D12" s="161">
        <f t="shared" si="2"/>
        <v>0</v>
      </c>
      <c r="E12" s="61">
        <f t="shared" si="2"/>
        <v>0</v>
      </c>
      <c r="F12" s="61">
        <f t="shared" si="2"/>
        <v>0</v>
      </c>
      <c r="G12" s="61">
        <f t="shared" si="2"/>
        <v>0</v>
      </c>
      <c r="H12" s="61">
        <f t="shared" si="2"/>
        <v>0</v>
      </c>
      <c r="I12" s="61">
        <f t="shared" si="2"/>
        <v>0</v>
      </c>
      <c r="J12" s="61">
        <f t="shared" si="2"/>
        <v>0</v>
      </c>
      <c r="K12" s="61">
        <f t="shared" si="2"/>
        <v>0</v>
      </c>
      <c r="L12" s="61">
        <f t="shared" si="2"/>
        <v>0</v>
      </c>
      <c r="M12" s="61">
        <f t="shared" si="2"/>
        <v>0</v>
      </c>
      <c r="N12" s="61">
        <f t="shared" si="2"/>
        <v>0</v>
      </c>
      <c r="O12" s="61">
        <f t="shared" si="2"/>
        <v>0</v>
      </c>
      <c r="P12" s="61">
        <f t="shared" si="2"/>
        <v>0</v>
      </c>
      <c r="Q12" s="61">
        <f t="shared" si="2"/>
        <v>0</v>
      </c>
      <c r="R12" s="61">
        <f t="shared" si="2"/>
        <v>0</v>
      </c>
      <c r="S12" s="61">
        <f t="shared" si="2"/>
        <v>0</v>
      </c>
      <c r="T12" s="61">
        <f t="shared" si="2"/>
        <v>0</v>
      </c>
      <c r="U12" s="61">
        <f t="shared" si="2"/>
        <v>0</v>
      </c>
      <c r="V12" s="61">
        <f t="shared" si="2"/>
        <v>0</v>
      </c>
      <c r="W12" s="61">
        <f t="shared" si="2"/>
        <v>0</v>
      </c>
      <c r="X12" s="61">
        <f t="shared" si="2"/>
        <v>0</v>
      </c>
      <c r="Y12" s="61">
        <f t="shared" si="2"/>
        <v>0</v>
      </c>
      <c r="Z12" s="142">
        <f>+IF(X12&lt;&gt;0,+(Y12/X12)*100,0)</f>
        <v>0</v>
      </c>
      <c r="AA12" s="160">
        <f>SUM(AA13:AA15)</f>
        <v>0</v>
      </c>
    </row>
    <row r="13" spans="1:27" ht="13.5">
      <c r="A13" s="382" t="s">
        <v>344</v>
      </c>
      <c r="B13" s="138"/>
      <c r="C13" s="361"/>
      <c r="D13" s="161"/>
      <c r="E13" s="61"/>
      <c r="F13" s="61"/>
      <c r="G13" s="61"/>
      <c r="H13" s="61"/>
      <c r="I13" s="61"/>
      <c r="J13" s="61"/>
      <c r="K13" s="61"/>
      <c r="L13" s="61"/>
      <c r="M13" s="61"/>
      <c r="N13" s="61"/>
      <c r="O13" s="61"/>
      <c r="P13" s="61"/>
      <c r="Q13" s="61"/>
      <c r="R13" s="61"/>
      <c r="S13" s="61"/>
      <c r="T13" s="61"/>
      <c r="U13" s="61"/>
      <c r="V13" s="61"/>
      <c r="W13" s="61"/>
      <c r="X13" s="61"/>
      <c r="Y13" s="61"/>
      <c r="Z13" s="142"/>
      <c r="AA13" s="160"/>
    </row>
    <row r="14" spans="1:27" ht="13.5">
      <c r="A14" s="382" t="s">
        <v>345</v>
      </c>
      <c r="B14" s="138"/>
      <c r="C14" s="361"/>
      <c r="D14" s="161"/>
      <c r="E14" s="61"/>
      <c r="F14" s="61"/>
      <c r="G14" s="61"/>
      <c r="H14" s="61"/>
      <c r="I14" s="61"/>
      <c r="J14" s="61"/>
      <c r="K14" s="61"/>
      <c r="L14" s="61"/>
      <c r="M14" s="61"/>
      <c r="N14" s="61"/>
      <c r="O14" s="61"/>
      <c r="P14" s="61"/>
      <c r="Q14" s="61"/>
      <c r="R14" s="61"/>
      <c r="S14" s="61"/>
      <c r="T14" s="61"/>
      <c r="U14" s="61"/>
      <c r="V14" s="61"/>
      <c r="W14" s="61"/>
      <c r="X14" s="61"/>
      <c r="Y14" s="61"/>
      <c r="Z14" s="142"/>
      <c r="AA14" s="160"/>
    </row>
    <row r="15" spans="1:27" ht="13.5">
      <c r="A15" s="382" t="s">
        <v>346</v>
      </c>
      <c r="B15" s="138"/>
      <c r="C15" s="361"/>
      <c r="D15" s="161"/>
      <c r="E15" s="61"/>
      <c r="F15" s="61"/>
      <c r="G15" s="61"/>
      <c r="H15" s="61"/>
      <c r="I15" s="61"/>
      <c r="J15" s="61"/>
      <c r="K15" s="61"/>
      <c r="L15" s="61"/>
      <c r="M15" s="61"/>
      <c r="N15" s="61"/>
      <c r="O15" s="61"/>
      <c r="P15" s="61"/>
      <c r="Q15" s="61"/>
      <c r="R15" s="61"/>
      <c r="S15" s="61"/>
      <c r="T15" s="61"/>
      <c r="U15" s="61"/>
      <c r="V15" s="61"/>
      <c r="W15" s="61"/>
      <c r="X15" s="61"/>
      <c r="Y15" s="61"/>
      <c r="Z15" s="142"/>
      <c r="AA15" s="160"/>
    </row>
    <row r="16" spans="1:27" ht="13.5">
      <c r="A16" s="227" t="s">
        <v>304</v>
      </c>
      <c r="B16" s="138"/>
      <c r="C16" s="361">
        <f aca="true" t="shared" si="3" ref="C16:Y16">SUM(C17:C25)</f>
        <v>0</v>
      </c>
      <c r="D16" s="161">
        <f t="shared" si="3"/>
        <v>0</v>
      </c>
      <c r="E16" s="61">
        <f t="shared" si="3"/>
        <v>0</v>
      </c>
      <c r="F16" s="61">
        <f t="shared" si="3"/>
        <v>0</v>
      </c>
      <c r="G16" s="61">
        <f t="shared" si="3"/>
        <v>0</v>
      </c>
      <c r="H16" s="61">
        <f t="shared" si="3"/>
        <v>0</v>
      </c>
      <c r="I16" s="61">
        <f t="shared" si="3"/>
        <v>0</v>
      </c>
      <c r="J16" s="61">
        <f t="shared" si="3"/>
        <v>0</v>
      </c>
      <c r="K16" s="61">
        <f t="shared" si="3"/>
        <v>0</v>
      </c>
      <c r="L16" s="61">
        <f t="shared" si="3"/>
        <v>0</v>
      </c>
      <c r="M16" s="61">
        <f t="shared" si="3"/>
        <v>0</v>
      </c>
      <c r="N16" s="61">
        <f t="shared" si="3"/>
        <v>0</v>
      </c>
      <c r="O16" s="61">
        <f t="shared" si="3"/>
        <v>0</v>
      </c>
      <c r="P16" s="61">
        <f t="shared" si="3"/>
        <v>0</v>
      </c>
      <c r="Q16" s="61">
        <f t="shared" si="3"/>
        <v>0</v>
      </c>
      <c r="R16" s="61">
        <f t="shared" si="3"/>
        <v>0</v>
      </c>
      <c r="S16" s="61">
        <f t="shared" si="3"/>
        <v>0</v>
      </c>
      <c r="T16" s="61">
        <f t="shared" si="3"/>
        <v>0</v>
      </c>
      <c r="U16" s="61">
        <f t="shared" si="3"/>
        <v>0</v>
      </c>
      <c r="V16" s="61">
        <f t="shared" si="3"/>
        <v>0</v>
      </c>
      <c r="W16" s="61">
        <f t="shared" si="3"/>
        <v>0</v>
      </c>
      <c r="X16" s="61">
        <f t="shared" si="3"/>
        <v>0</v>
      </c>
      <c r="Y16" s="61">
        <f t="shared" si="3"/>
        <v>0</v>
      </c>
      <c r="Z16" s="142">
        <f>+IF(X16&lt;&gt;0,+(Y16/X16)*100,0)</f>
        <v>0</v>
      </c>
      <c r="AA16" s="160">
        <f>SUM(AA17:AA25)</f>
        <v>0</v>
      </c>
    </row>
    <row r="17" spans="1:27" ht="13.5">
      <c r="A17" s="382" t="s">
        <v>347</v>
      </c>
      <c r="B17" s="138"/>
      <c r="C17" s="361"/>
      <c r="D17" s="161"/>
      <c r="E17" s="61"/>
      <c r="F17" s="61"/>
      <c r="G17" s="61"/>
      <c r="H17" s="61"/>
      <c r="I17" s="61"/>
      <c r="J17" s="61"/>
      <c r="K17" s="61"/>
      <c r="L17" s="61"/>
      <c r="M17" s="61"/>
      <c r="N17" s="61"/>
      <c r="O17" s="61"/>
      <c r="P17" s="61"/>
      <c r="Q17" s="61"/>
      <c r="R17" s="61"/>
      <c r="S17" s="61"/>
      <c r="T17" s="61"/>
      <c r="U17" s="61"/>
      <c r="V17" s="61"/>
      <c r="W17" s="61"/>
      <c r="X17" s="61"/>
      <c r="Y17" s="61"/>
      <c r="Z17" s="142"/>
      <c r="AA17" s="160"/>
    </row>
    <row r="18" spans="1:27" ht="13.5">
      <c r="A18" s="382" t="s">
        <v>348</v>
      </c>
      <c r="B18" s="138"/>
      <c r="C18" s="361"/>
      <c r="D18" s="161"/>
      <c r="E18" s="61"/>
      <c r="F18" s="61"/>
      <c r="G18" s="61"/>
      <c r="H18" s="61"/>
      <c r="I18" s="61"/>
      <c r="J18" s="61"/>
      <c r="K18" s="61"/>
      <c r="L18" s="61"/>
      <c r="M18" s="61"/>
      <c r="N18" s="61"/>
      <c r="O18" s="61"/>
      <c r="P18" s="61"/>
      <c r="Q18" s="61"/>
      <c r="R18" s="61"/>
      <c r="S18" s="61"/>
      <c r="T18" s="61"/>
      <c r="U18" s="61"/>
      <c r="V18" s="61"/>
      <c r="W18" s="61"/>
      <c r="X18" s="61"/>
      <c r="Y18" s="61"/>
      <c r="Z18" s="142"/>
      <c r="AA18" s="160"/>
    </row>
    <row r="19" spans="1:27" ht="13.5">
      <c r="A19" s="382" t="s">
        <v>349</v>
      </c>
      <c r="B19" s="138"/>
      <c r="C19" s="361"/>
      <c r="D19" s="161"/>
      <c r="E19" s="61"/>
      <c r="F19" s="61"/>
      <c r="G19" s="61"/>
      <c r="H19" s="61"/>
      <c r="I19" s="61"/>
      <c r="J19" s="61"/>
      <c r="K19" s="61"/>
      <c r="L19" s="61"/>
      <c r="M19" s="61"/>
      <c r="N19" s="61"/>
      <c r="O19" s="61"/>
      <c r="P19" s="61"/>
      <c r="Q19" s="61"/>
      <c r="R19" s="61"/>
      <c r="S19" s="61"/>
      <c r="T19" s="61"/>
      <c r="U19" s="61"/>
      <c r="V19" s="61"/>
      <c r="W19" s="61"/>
      <c r="X19" s="61"/>
      <c r="Y19" s="61"/>
      <c r="Z19" s="142"/>
      <c r="AA19" s="160"/>
    </row>
    <row r="20" spans="1:27" ht="13.5">
      <c r="A20" s="382" t="s">
        <v>350</v>
      </c>
      <c r="B20" s="138"/>
      <c r="C20" s="361"/>
      <c r="D20" s="161"/>
      <c r="E20" s="61"/>
      <c r="F20" s="61"/>
      <c r="G20" s="61"/>
      <c r="H20" s="61"/>
      <c r="I20" s="61"/>
      <c r="J20" s="61"/>
      <c r="K20" s="61"/>
      <c r="L20" s="61"/>
      <c r="M20" s="61"/>
      <c r="N20" s="61"/>
      <c r="O20" s="61"/>
      <c r="P20" s="61"/>
      <c r="Q20" s="61"/>
      <c r="R20" s="61"/>
      <c r="S20" s="61"/>
      <c r="T20" s="61"/>
      <c r="U20" s="61"/>
      <c r="V20" s="61"/>
      <c r="W20" s="61"/>
      <c r="X20" s="61"/>
      <c r="Y20" s="61"/>
      <c r="Z20" s="142"/>
      <c r="AA20" s="160"/>
    </row>
    <row r="21" spans="1:27" ht="13.5">
      <c r="A21" s="382" t="s">
        <v>351</v>
      </c>
      <c r="B21" s="138"/>
      <c r="C21" s="361"/>
      <c r="D21" s="161"/>
      <c r="E21" s="61"/>
      <c r="F21" s="61"/>
      <c r="G21" s="61"/>
      <c r="H21" s="61"/>
      <c r="I21" s="61"/>
      <c r="J21" s="61"/>
      <c r="K21" s="61"/>
      <c r="L21" s="61"/>
      <c r="M21" s="61"/>
      <c r="N21" s="61"/>
      <c r="O21" s="61"/>
      <c r="P21" s="61"/>
      <c r="Q21" s="61"/>
      <c r="R21" s="61"/>
      <c r="S21" s="61"/>
      <c r="T21" s="61"/>
      <c r="U21" s="61"/>
      <c r="V21" s="61"/>
      <c r="W21" s="61"/>
      <c r="X21" s="61"/>
      <c r="Y21" s="61"/>
      <c r="Z21" s="142"/>
      <c r="AA21" s="160"/>
    </row>
    <row r="22" spans="1:27" ht="13.5">
      <c r="A22" s="382" t="s">
        <v>352</v>
      </c>
      <c r="B22" s="138"/>
      <c r="C22" s="361"/>
      <c r="D22" s="161"/>
      <c r="E22" s="61"/>
      <c r="F22" s="61"/>
      <c r="G22" s="61"/>
      <c r="H22" s="61"/>
      <c r="I22" s="61"/>
      <c r="J22" s="61"/>
      <c r="K22" s="61"/>
      <c r="L22" s="61"/>
      <c r="M22" s="61"/>
      <c r="N22" s="61"/>
      <c r="O22" s="61"/>
      <c r="P22" s="61"/>
      <c r="Q22" s="61"/>
      <c r="R22" s="61"/>
      <c r="S22" s="61"/>
      <c r="T22" s="61"/>
      <c r="U22" s="61"/>
      <c r="V22" s="61"/>
      <c r="W22" s="61"/>
      <c r="X22" s="61"/>
      <c r="Y22" s="61"/>
      <c r="Z22" s="142"/>
      <c r="AA22" s="160"/>
    </row>
    <row r="23" spans="1:27" ht="13.5">
      <c r="A23" s="382" t="s">
        <v>353</v>
      </c>
      <c r="B23" s="138"/>
      <c r="C23" s="361"/>
      <c r="D23" s="161"/>
      <c r="E23" s="61"/>
      <c r="F23" s="61"/>
      <c r="G23" s="61"/>
      <c r="H23" s="61"/>
      <c r="I23" s="61"/>
      <c r="J23" s="61"/>
      <c r="K23" s="61"/>
      <c r="L23" s="61"/>
      <c r="M23" s="61"/>
      <c r="N23" s="61"/>
      <c r="O23" s="61"/>
      <c r="P23" s="61"/>
      <c r="Q23" s="61"/>
      <c r="R23" s="61"/>
      <c r="S23" s="61"/>
      <c r="T23" s="61"/>
      <c r="U23" s="61"/>
      <c r="V23" s="61"/>
      <c r="W23" s="61"/>
      <c r="X23" s="61"/>
      <c r="Y23" s="61"/>
      <c r="Z23" s="142"/>
      <c r="AA23" s="160"/>
    </row>
    <row r="24" spans="1:27" ht="13.5">
      <c r="A24" s="382" t="s">
        <v>354</v>
      </c>
      <c r="B24" s="138"/>
      <c r="C24" s="361"/>
      <c r="D24" s="161"/>
      <c r="E24" s="61"/>
      <c r="F24" s="61"/>
      <c r="G24" s="61"/>
      <c r="H24" s="61"/>
      <c r="I24" s="61"/>
      <c r="J24" s="61"/>
      <c r="K24" s="61"/>
      <c r="L24" s="61"/>
      <c r="M24" s="61"/>
      <c r="N24" s="61"/>
      <c r="O24" s="61"/>
      <c r="P24" s="61"/>
      <c r="Q24" s="61"/>
      <c r="R24" s="61"/>
      <c r="S24" s="61"/>
      <c r="T24" s="61"/>
      <c r="U24" s="61"/>
      <c r="V24" s="61"/>
      <c r="W24" s="61"/>
      <c r="X24" s="61"/>
      <c r="Y24" s="61"/>
      <c r="Z24" s="142"/>
      <c r="AA24" s="160"/>
    </row>
    <row r="25" spans="1:27" ht="13.5">
      <c r="A25" s="382" t="s">
        <v>343</v>
      </c>
      <c r="B25" s="138"/>
      <c r="C25" s="361"/>
      <c r="D25" s="161"/>
      <c r="E25" s="61"/>
      <c r="F25" s="61"/>
      <c r="G25" s="61"/>
      <c r="H25" s="61"/>
      <c r="I25" s="61"/>
      <c r="J25" s="61"/>
      <c r="K25" s="61"/>
      <c r="L25" s="61"/>
      <c r="M25" s="61"/>
      <c r="N25" s="61"/>
      <c r="O25" s="61"/>
      <c r="P25" s="61"/>
      <c r="Q25" s="61"/>
      <c r="R25" s="61"/>
      <c r="S25" s="61"/>
      <c r="T25" s="61"/>
      <c r="U25" s="61"/>
      <c r="V25" s="61"/>
      <c r="W25" s="61"/>
      <c r="X25" s="61"/>
      <c r="Y25" s="61"/>
      <c r="Z25" s="142"/>
      <c r="AA25" s="160"/>
    </row>
    <row r="26" spans="1:27" ht="13.5">
      <c r="A26" s="229" t="s">
        <v>305</v>
      </c>
      <c r="B26" s="144"/>
      <c r="C26" s="361">
        <f aca="true" t="shared" si="4" ref="C26:Y26">SUM(C27:C36)</f>
        <v>0</v>
      </c>
      <c r="D26" s="161">
        <f t="shared" si="4"/>
        <v>0</v>
      </c>
      <c r="E26" s="61">
        <f t="shared" si="4"/>
        <v>0</v>
      </c>
      <c r="F26" s="61">
        <f t="shared" si="4"/>
        <v>0</v>
      </c>
      <c r="G26" s="61">
        <f t="shared" si="4"/>
        <v>0</v>
      </c>
      <c r="H26" s="61">
        <f t="shared" si="4"/>
        <v>0</v>
      </c>
      <c r="I26" s="61">
        <f t="shared" si="4"/>
        <v>0</v>
      </c>
      <c r="J26" s="61">
        <f t="shared" si="4"/>
        <v>0</v>
      </c>
      <c r="K26" s="61">
        <f t="shared" si="4"/>
        <v>0</v>
      </c>
      <c r="L26" s="61">
        <f t="shared" si="4"/>
        <v>0</v>
      </c>
      <c r="M26" s="61">
        <f t="shared" si="4"/>
        <v>0</v>
      </c>
      <c r="N26" s="61">
        <f t="shared" si="4"/>
        <v>0</v>
      </c>
      <c r="O26" s="61">
        <f t="shared" si="4"/>
        <v>0</v>
      </c>
      <c r="P26" s="61">
        <f t="shared" si="4"/>
        <v>0</v>
      </c>
      <c r="Q26" s="61">
        <f t="shared" si="4"/>
        <v>0</v>
      </c>
      <c r="R26" s="61">
        <f t="shared" si="4"/>
        <v>0</v>
      </c>
      <c r="S26" s="61">
        <f t="shared" si="4"/>
        <v>0</v>
      </c>
      <c r="T26" s="61">
        <f t="shared" si="4"/>
        <v>0</v>
      </c>
      <c r="U26" s="61">
        <f t="shared" si="4"/>
        <v>0</v>
      </c>
      <c r="V26" s="61">
        <f t="shared" si="4"/>
        <v>0</v>
      </c>
      <c r="W26" s="61">
        <f t="shared" si="4"/>
        <v>0</v>
      </c>
      <c r="X26" s="61">
        <f t="shared" si="4"/>
        <v>0</v>
      </c>
      <c r="Y26" s="61">
        <f t="shared" si="4"/>
        <v>0</v>
      </c>
      <c r="Z26" s="142">
        <f>+IF(X26&lt;&gt;0,+(Y26/X26)*100,0)</f>
        <v>0</v>
      </c>
      <c r="AA26" s="160">
        <f>SUM(AA27:AA36)</f>
        <v>0</v>
      </c>
    </row>
    <row r="27" spans="1:27" ht="13.5">
      <c r="A27" s="382" t="s">
        <v>355</v>
      </c>
      <c r="B27" s="138"/>
      <c r="C27" s="361"/>
      <c r="D27" s="161"/>
      <c r="E27" s="61"/>
      <c r="F27" s="61"/>
      <c r="G27" s="61"/>
      <c r="H27" s="61"/>
      <c r="I27" s="61"/>
      <c r="J27" s="61"/>
      <c r="K27" s="61"/>
      <c r="L27" s="61"/>
      <c r="M27" s="61"/>
      <c r="N27" s="61"/>
      <c r="O27" s="61"/>
      <c r="P27" s="61"/>
      <c r="Q27" s="61"/>
      <c r="R27" s="61"/>
      <c r="S27" s="61"/>
      <c r="T27" s="61"/>
      <c r="U27" s="61"/>
      <c r="V27" s="61"/>
      <c r="W27" s="61"/>
      <c r="X27" s="61"/>
      <c r="Y27" s="61"/>
      <c r="Z27" s="142"/>
      <c r="AA27" s="160"/>
    </row>
    <row r="28" spans="1:27" ht="13.5">
      <c r="A28" s="382" t="s">
        <v>356</v>
      </c>
      <c r="B28" s="138"/>
      <c r="C28" s="361"/>
      <c r="D28" s="161"/>
      <c r="E28" s="61"/>
      <c r="F28" s="61"/>
      <c r="G28" s="61"/>
      <c r="H28" s="61"/>
      <c r="I28" s="61"/>
      <c r="J28" s="61"/>
      <c r="K28" s="61"/>
      <c r="L28" s="61"/>
      <c r="M28" s="61"/>
      <c r="N28" s="61"/>
      <c r="O28" s="61"/>
      <c r="P28" s="61"/>
      <c r="Q28" s="61"/>
      <c r="R28" s="61"/>
      <c r="S28" s="61"/>
      <c r="T28" s="61"/>
      <c r="U28" s="61"/>
      <c r="V28" s="61"/>
      <c r="W28" s="61"/>
      <c r="X28" s="61"/>
      <c r="Y28" s="61"/>
      <c r="Z28" s="142"/>
      <c r="AA28" s="160"/>
    </row>
    <row r="29" spans="1:27" ht="13.5">
      <c r="A29" s="382" t="s">
        <v>357</v>
      </c>
      <c r="B29" s="138"/>
      <c r="C29" s="361"/>
      <c r="D29" s="161"/>
      <c r="E29" s="61"/>
      <c r="F29" s="61"/>
      <c r="G29" s="61"/>
      <c r="H29" s="61"/>
      <c r="I29" s="61"/>
      <c r="J29" s="61"/>
      <c r="K29" s="61"/>
      <c r="L29" s="61"/>
      <c r="M29" s="61"/>
      <c r="N29" s="61"/>
      <c r="O29" s="61"/>
      <c r="P29" s="61"/>
      <c r="Q29" s="61"/>
      <c r="R29" s="61"/>
      <c r="S29" s="61"/>
      <c r="T29" s="61"/>
      <c r="U29" s="61"/>
      <c r="V29" s="61"/>
      <c r="W29" s="61"/>
      <c r="X29" s="61"/>
      <c r="Y29" s="61"/>
      <c r="Z29" s="142"/>
      <c r="AA29" s="160"/>
    </row>
    <row r="30" spans="1:27" ht="13.5">
      <c r="A30" s="382" t="s">
        <v>358</v>
      </c>
      <c r="B30" s="138"/>
      <c r="C30" s="361"/>
      <c r="D30" s="161"/>
      <c r="E30" s="61"/>
      <c r="F30" s="61"/>
      <c r="G30" s="61"/>
      <c r="H30" s="61"/>
      <c r="I30" s="61"/>
      <c r="J30" s="61"/>
      <c r="K30" s="61"/>
      <c r="L30" s="61"/>
      <c r="M30" s="61"/>
      <c r="N30" s="61"/>
      <c r="O30" s="61"/>
      <c r="P30" s="61"/>
      <c r="Q30" s="61"/>
      <c r="R30" s="61"/>
      <c r="S30" s="61"/>
      <c r="T30" s="61"/>
      <c r="U30" s="61"/>
      <c r="V30" s="61"/>
      <c r="W30" s="61"/>
      <c r="X30" s="61"/>
      <c r="Y30" s="61"/>
      <c r="Z30" s="142"/>
      <c r="AA30" s="160"/>
    </row>
    <row r="31" spans="1:27" ht="13.5">
      <c r="A31" s="382" t="s">
        <v>359</v>
      </c>
      <c r="B31" s="138"/>
      <c r="C31" s="361"/>
      <c r="D31" s="161"/>
      <c r="E31" s="61"/>
      <c r="F31" s="61"/>
      <c r="G31" s="61"/>
      <c r="H31" s="61"/>
      <c r="I31" s="61"/>
      <c r="J31" s="61"/>
      <c r="K31" s="61"/>
      <c r="L31" s="61"/>
      <c r="M31" s="61"/>
      <c r="N31" s="61"/>
      <c r="O31" s="61"/>
      <c r="P31" s="61"/>
      <c r="Q31" s="61"/>
      <c r="R31" s="61"/>
      <c r="S31" s="61"/>
      <c r="T31" s="61"/>
      <c r="U31" s="61"/>
      <c r="V31" s="61"/>
      <c r="W31" s="61"/>
      <c r="X31" s="61"/>
      <c r="Y31" s="61"/>
      <c r="Z31" s="142"/>
      <c r="AA31" s="160"/>
    </row>
    <row r="32" spans="1:27" ht="13.5">
      <c r="A32" s="382" t="s">
        <v>360</v>
      </c>
      <c r="B32" s="138"/>
      <c r="C32" s="361"/>
      <c r="D32" s="161"/>
      <c r="E32" s="61"/>
      <c r="F32" s="61"/>
      <c r="G32" s="61"/>
      <c r="H32" s="61"/>
      <c r="I32" s="61"/>
      <c r="J32" s="61"/>
      <c r="K32" s="61"/>
      <c r="L32" s="61"/>
      <c r="M32" s="61"/>
      <c r="N32" s="61"/>
      <c r="O32" s="61"/>
      <c r="P32" s="61"/>
      <c r="Q32" s="61"/>
      <c r="R32" s="61"/>
      <c r="S32" s="61"/>
      <c r="T32" s="61"/>
      <c r="U32" s="61"/>
      <c r="V32" s="61"/>
      <c r="W32" s="61"/>
      <c r="X32" s="61"/>
      <c r="Y32" s="61"/>
      <c r="Z32" s="142"/>
      <c r="AA32" s="160"/>
    </row>
    <row r="33" spans="1:27" ht="13.5">
      <c r="A33" s="382" t="s">
        <v>361</v>
      </c>
      <c r="B33" s="138"/>
      <c r="C33" s="361"/>
      <c r="D33" s="161"/>
      <c r="E33" s="61"/>
      <c r="F33" s="61"/>
      <c r="G33" s="61"/>
      <c r="H33" s="61"/>
      <c r="I33" s="61"/>
      <c r="J33" s="61"/>
      <c r="K33" s="61"/>
      <c r="L33" s="61"/>
      <c r="M33" s="61"/>
      <c r="N33" s="61"/>
      <c r="O33" s="61"/>
      <c r="P33" s="61"/>
      <c r="Q33" s="61"/>
      <c r="R33" s="61"/>
      <c r="S33" s="61"/>
      <c r="T33" s="61"/>
      <c r="U33" s="61"/>
      <c r="V33" s="61"/>
      <c r="W33" s="61"/>
      <c r="X33" s="61"/>
      <c r="Y33" s="61"/>
      <c r="Z33" s="142"/>
      <c r="AA33" s="160"/>
    </row>
    <row r="34" spans="1:27" ht="13.5">
      <c r="A34" s="382" t="s">
        <v>362</v>
      </c>
      <c r="B34" s="138"/>
      <c r="C34" s="361"/>
      <c r="D34" s="161"/>
      <c r="E34" s="61"/>
      <c r="F34" s="61"/>
      <c r="G34" s="61"/>
      <c r="H34" s="61"/>
      <c r="I34" s="61"/>
      <c r="J34" s="61"/>
      <c r="K34" s="61"/>
      <c r="L34" s="61"/>
      <c r="M34" s="61"/>
      <c r="N34" s="61"/>
      <c r="O34" s="61"/>
      <c r="P34" s="61"/>
      <c r="Q34" s="61"/>
      <c r="R34" s="61"/>
      <c r="S34" s="61"/>
      <c r="T34" s="61"/>
      <c r="U34" s="61"/>
      <c r="V34" s="61"/>
      <c r="W34" s="61"/>
      <c r="X34" s="61"/>
      <c r="Y34" s="61"/>
      <c r="Z34" s="142"/>
      <c r="AA34" s="160"/>
    </row>
    <row r="35" spans="1:27" ht="13.5">
      <c r="A35" s="382" t="s">
        <v>363</v>
      </c>
      <c r="B35" s="138"/>
      <c r="C35" s="361"/>
      <c r="D35" s="161"/>
      <c r="E35" s="61"/>
      <c r="F35" s="61"/>
      <c r="G35" s="61"/>
      <c r="H35" s="61"/>
      <c r="I35" s="61"/>
      <c r="J35" s="61"/>
      <c r="K35" s="61"/>
      <c r="L35" s="61"/>
      <c r="M35" s="61"/>
      <c r="N35" s="61"/>
      <c r="O35" s="61"/>
      <c r="P35" s="61"/>
      <c r="Q35" s="61"/>
      <c r="R35" s="61"/>
      <c r="S35" s="61"/>
      <c r="T35" s="61"/>
      <c r="U35" s="61"/>
      <c r="V35" s="61"/>
      <c r="W35" s="61"/>
      <c r="X35" s="61"/>
      <c r="Y35" s="61"/>
      <c r="Z35" s="142"/>
      <c r="AA35" s="160"/>
    </row>
    <row r="36" spans="1:27" ht="13.5">
      <c r="A36" s="382" t="s">
        <v>343</v>
      </c>
      <c r="B36" s="138"/>
      <c r="C36" s="361"/>
      <c r="D36" s="161"/>
      <c r="E36" s="61"/>
      <c r="F36" s="61"/>
      <c r="G36" s="61"/>
      <c r="H36" s="61"/>
      <c r="I36" s="61"/>
      <c r="J36" s="61"/>
      <c r="K36" s="61"/>
      <c r="L36" s="61"/>
      <c r="M36" s="61"/>
      <c r="N36" s="61"/>
      <c r="O36" s="61"/>
      <c r="P36" s="61"/>
      <c r="Q36" s="61"/>
      <c r="R36" s="61"/>
      <c r="S36" s="61"/>
      <c r="T36" s="61"/>
      <c r="U36" s="61"/>
      <c r="V36" s="61"/>
      <c r="W36" s="61"/>
      <c r="X36" s="61"/>
      <c r="Y36" s="61"/>
      <c r="Z36" s="142"/>
      <c r="AA36" s="160"/>
    </row>
    <row r="37" spans="1:27" ht="13.5">
      <c r="A37" s="229" t="s">
        <v>306</v>
      </c>
      <c r="B37" s="138"/>
      <c r="C37" s="361">
        <f aca="true" t="shared" si="5" ref="C37:Y37">SUM(C38:C43)</f>
        <v>0</v>
      </c>
      <c r="D37" s="161">
        <f t="shared" si="5"/>
        <v>0</v>
      </c>
      <c r="E37" s="61">
        <f t="shared" si="5"/>
        <v>0</v>
      </c>
      <c r="F37" s="61">
        <f t="shared" si="5"/>
        <v>0</v>
      </c>
      <c r="G37" s="61">
        <f t="shared" si="5"/>
        <v>0</v>
      </c>
      <c r="H37" s="61">
        <f t="shared" si="5"/>
        <v>0</v>
      </c>
      <c r="I37" s="61">
        <f t="shared" si="5"/>
        <v>0</v>
      </c>
      <c r="J37" s="61">
        <f t="shared" si="5"/>
        <v>0</v>
      </c>
      <c r="K37" s="61">
        <f t="shared" si="5"/>
        <v>0</v>
      </c>
      <c r="L37" s="61">
        <f t="shared" si="5"/>
        <v>0</v>
      </c>
      <c r="M37" s="61">
        <f t="shared" si="5"/>
        <v>0</v>
      </c>
      <c r="N37" s="61">
        <f t="shared" si="5"/>
        <v>0</v>
      </c>
      <c r="O37" s="61">
        <f t="shared" si="5"/>
        <v>0</v>
      </c>
      <c r="P37" s="61">
        <f t="shared" si="5"/>
        <v>0</v>
      </c>
      <c r="Q37" s="61">
        <f t="shared" si="5"/>
        <v>0</v>
      </c>
      <c r="R37" s="61">
        <f t="shared" si="5"/>
        <v>0</v>
      </c>
      <c r="S37" s="61">
        <f t="shared" si="5"/>
        <v>0</v>
      </c>
      <c r="T37" s="61">
        <f t="shared" si="5"/>
        <v>0</v>
      </c>
      <c r="U37" s="61">
        <f t="shared" si="5"/>
        <v>0</v>
      </c>
      <c r="V37" s="61">
        <f t="shared" si="5"/>
        <v>0</v>
      </c>
      <c r="W37" s="61">
        <f t="shared" si="5"/>
        <v>0</v>
      </c>
      <c r="X37" s="61">
        <f t="shared" si="5"/>
        <v>0</v>
      </c>
      <c r="Y37" s="61">
        <f t="shared" si="5"/>
        <v>0</v>
      </c>
      <c r="Z37" s="142">
        <f>+IF(X37&lt;&gt;0,+(Y37/X37)*100,0)</f>
        <v>0</v>
      </c>
      <c r="AA37" s="160">
        <f>SUM(AA38:AA43)</f>
        <v>0</v>
      </c>
    </row>
    <row r="38" spans="1:27" ht="13.5">
      <c r="A38" s="382" t="s">
        <v>364</v>
      </c>
      <c r="B38" s="138"/>
      <c r="C38" s="361"/>
      <c r="D38" s="161"/>
      <c r="E38" s="61"/>
      <c r="F38" s="61"/>
      <c r="G38" s="61"/>
      <c r="H38" s="61"/>
      <c r="I38" s="61"/>
      <c r="J38" s="61"/>
      <c r="K38" s="61"/>
      <c r="L38" s="61"/>
      <c r="M38" s="61"/>
      <c r="N38" s="61"/>
      <c r="O38" s="61"/>
      <c r="P38" s="61"/>
      <c r="Q38" s="61"/>
      <c r="R38" s="61"/>
      <c r="S38" s="61"/>
      <c r="T38" s="61"/>
      <c r="U38" s="61"/>
      <c r="V38" s="61"/>
      <c r="W38" s="61"/>
      <c r="X38" s="61"/>
      <c r="Y38" s="61"/>
      <c r="Z38" s="142"/>
      <c r="AA38" s="160"/>
    </row>
    <row r="39" spans="1:27" ht="13.5">
      <c r="A39" s="382" t="s">
        <v>365</v>
      </c>
      <c r="B39" s="138"/>
      <c r="C39" s="361"/>
      <c r="D39" s="161"/>
      <c r="E39" s="61"/>
      <c r="F39" s="61"/>
      <c r="G39" s="61"/>
      <c r="H39" s="61"/>
      <c r="I39" s="61"/>
      <c r="J39" s="61"/>
      <c r="K39" s="61"/>
      <c r="L39" s="61"/>
      <c r="M39" s="61"/>
      <c r="N39" s="61"/>
      <c r="O39" s="61"/>
      <c r="P39" s="61"/>
      <c r="Q39" s="61"/>
      <c r="R39" s="61"/>
      <c r="S39" s="61"/>
      <c r="T39" s="61"/>
      <c r="U39" s="61"/>
      <c r="V39" s="61"/>
      <c r="W39" s="61"/>
      <c r="X39" s="61"/>
      <c r="Y39" s="61"/>
      <c r="Z39" s="142"/>
      <c r="AA39" s="160"/>
    </row>
    <row r="40" spans="1:27" ht="13.5">
      <c r="A40" s="382" t="s">
        <v>366</v>
      </c>
      <c r="B40" s="138"/>
      <c r="C40" s="361"/>
      <c r="D40" s="161"/>
      <c r="E40" s="61"/>
      <c r="F40" s="61"/>
      <c r="G40" s="61"/>
      <c r="H40" s="61"/>
      <c r="I40" s="61"/>
      <c r="J40" s="61"/>
      <c r="K40" s="61"/>
      <c r="L40" s="61"/>
      <c r="M40" s="61"/>
      <c r="N40" s="61"/>
      <c r="O40" s="61"/>
      <c r="P40" s="61"/>
      <c r="Q40" s="61"/>
      <c r="R40" s="61"/>
      <c r="S40" s="61"/>
      <c r="T40" s="61"/>
      <c r="U40" s="61"/>
      <c r="V40" s="61"/>
      <c r="W40" s="61"/>
      <c r="X40" s="61"/>
      <c r="Y40" s="61"/>
      <c r="Z40" s="142"/>
      <c r="AA40" s="160"/>
    </row>
    <row r="41" spans="1:27" ht="13.5">
      <c r="A41" s="382" t="s">
        <v>367</v>
      </c>
      <c r="B41" s="138"/>
      <c r="C41" s="361"/>
      <c r="D41" s="161"/>
      <c r="E41" s="61"/>
      <c r="F41" s="61"/>
      <c r="G41" s="61"/>
      <c r="H41" s="61"/>
      <c r="I41" s="61"/>
      <c r="J41" s="61"/>
      <c r="K41" s="61"/>
      <c r="L41" s="61"/>
      <c r="M41" s="61"/>
      <c r="N41" s="61"/>
      <c r="O41" s="61"/>
      <c r="P41" s="61"/>
      <c r="Q41" s="61"/>
      <c r="R41" s="61"/>
      <c r="S41" s="61"/>
      <c r="T41" s="61"/>
      <c r="U41" s="61"/>
      <c r="V41" s="61"/>
      <c r="W41" s="61"/>
      <c r="X41" s="61"/>
      <c r="Y41" s="61"/>
      <c r="Z41" s="142"/>
      <c r="AA41" s="160"/>
    </row>
    <row r="42" spans="1:27" ht="13.5">
      <c r="A42" s="382" t="s">
        <v>368</v>
      </c>
      <c r="B42" s="138"/>
      <c r="C42" s="361"/>
      <c r="D42" s="161"/>
      <c r="E42" s="61"/>
      <c r="F42" s="61"/>
      <c r="G42" s="61"/>
      <c r="H42" s="61"/>
      <c r="I42" s="61"/>
      <c r="J42" s="61"/>
      <c r="K42" s="61"/>
      <c r="L42" s="61"/>
      <c r="M42" s="61"/>
      <c r="N42" s="61"/>
      <c r="O42" s="61"/>
      <c r="P42" s="61"/>
      <c r="Q42" s="61"/>
      <c r="R42" s="61"/>
      <c r="S42" s="61"/>
      <c r="T42" s="61"/>
      <c r="U42" s="61"/>
      <c r="V42" s="61"/>
      <c r="W42" s="61"/>
      <c r="X42" s="61"/>
      <c r="Y42" s="61"/>
      <c r="Z42" s="142"/>
      <c r="AA42" s="160"/>
    </row>
    <row r="43" spans="1:27" ht="13.5">
      <c r="A43" s="382" t="s">
        <v>343</v>
      </c>
      <c r="B43" s="138"/>
      <c r="C43" s="361"/>
      <c r="D43" s="161"/>
      <c r="E43" s="61"/>
      <c r="F43" s="61"/>
      <c r="G43" s="61"/>
      <c r="H43" s="61"/>
      <c r="I43" s="61"/>
      <c r="J43" s="61"/>
      <c r="K43" s="61"/>
      <c r="L43" s="61"/>
      <c r="M43" s="61"/>
      <c r="N43" s="61"/>
      <c r="O43" s="61"/>
      <c r="P43" s="61"/>
      <c r="Q43" s="61"/>
      <c r="R43" s="61"/>
      <c r="S43" s="61"/>
      <c r="T43" s="61"/>
      <c r="U43" s="61"/>
      <c r="V43" s="61"/>
      <c r="W43" s="61"/>
      <c r="X43" s="61"/>
      <c r="Y43" s="61"/>
      <c r="Z43" s="142"/>
      <c r="AA43" s="160"/>
    </row>
    <row r="44" spans="1:27" ht="13.5">
      <c r="A44" s="229" t="s">
        <v>307</v>
      </c>
      <c r="B44" s="138"/>
      <c r="C44" s="361">
        <f aca="true" t="shared" si="6" ref="C44:Y44">SUM(C45:C51)</f>
        <v>0</v>
      </c>
      <c r="D44" s="161">
        <f t="shared" si="6"/>
        <v>0</v>
      </c>
      <c r="E44" s="61">
        <f t="shared" si="6"/>
        <v>0</v>
      </c>
      <c r="F44" s="61">
        <f t="shared" si="6"/>
        <v>0</v>
      </c>
      <c r="G44" s="61">
        <f t="shared" si="6"/>
        <v>0</v>
      </c>
      <c r="H44" s="61">
        <f t="shared" si="6"/>
        <v>0</v>
      </c>
      <c r="I44" s="61">
        <f t="shared" si="6"/>
        <v>0</v>
      </c>
      <c r="J44" s="61">
        <f t="shared" si="6"/>
        <v>0</v>
      </c>
      <c r="K44" s="61">
        <f t="shared" si="6"/>
        <v>0</v>
      </c>
      <c r="L44" s="61">
        <f t="shared" si="6"/>
        <v>0</v>
      </c>
      <c r="M44" s="61">
        <f t="shared" si="6"/>
        <v>0</v>
      </c>
      <c r="N44" s="61">
        <f t="shared" si="6"/>
        <v>0</v>
      </c>
      <c r="O44" s="61">
        <f t="shared" si="6"/>
        <v>0</v>
      </c>
      <c r="P44" s="61">
        <f t="shared" si="6"/>
        <v>0</v>
      </c>
      <c r="Q44" s="61">
        <f t="shared" si="6"/>
        <v>0</v>
      </c>
      <c r="R44" s="61">
        <f t="shared" si="6"/>
        <v>0</v>
      </c>
      <c r="S44" s="61">
        <f t="shared" si="6"/>
        <v>0</v>
      </c>
      <c r="T44" s="61">
        <f t="shared" si="6"/>
        <v>0</v>
      </c>
      <c r="U44" s="61">
        <f t="shared" si="6"/>
        <v>0</v>
      </c>
      <c r="V44" s="61">
        <f t="shared" si="6"/>
        <v>0</v>
      </c>
      <c r="W44" s="61">
        <f t="shared" si="6"/>
        <v>0</v>
      </c>
      <c r="X44" s="61">
        <f t="shared" si="6"/>
        <v>0</v>
      </c>
      <c r="Y44" s="61">
        <f t="shared" si="6"/>
        <v>0</v>
      </c>
      <c r="Z44" s="142">
        <f>+IF(X44&lt;&gt;0,+(Y44/X44)*100,0)</f>
        <v>0</v>
      </c>
      <c r="AA44" s="160">
        <f>SUM(AA45:AA51)</f>
        <v>0</v>
      </c>
    </row>
    <row r="45" spans="1:27" ht="13.5">
      <c r="A45" s="382" t="s">
        <v>369</v>
      </c>
      <c r="B45" s="138"/>
      <c r="C45" s="361"/>
      <c r="D45" s="161"/>
      <c r="E45" s="61"/>
      <c r="F45" s="61"/>
      <c r="G45" s="61"/>
      <c r="H45" s="61"/>
      <c r="I45" s="61"/>
      <c r="J45" s="61"/>
      <c r="K45" s="61"/>
      <c r="L45" s="61"/>
      <c r="M45" s="61"/>
      <c r="N45" s="61"/>
      <c r="O45" s="61"/>
      <c r="P45" s="61"/>
      <c r="Q45" s="61"/>
      <c r="R45" s="61"/>
      <c r="S45" s="61"/>
      <c r="T45" s="61"/>
      <c r="U45" s="61"/>
      <c r="V45" s="61"/>
      <c r="W45" s="61"/>
      <c r="X45" s="61"/>
      <c r="Y45" s="61"/>
      <c r="Z45" s="142"/>
      <c r="AA45" s="160"/>
    </row>
    <row r="46" spans="1:27" ht="13.5">
      <c r="A46" s="382" t="s">
        <v>370</v>
      </c>
      <c r="B46" s="138"/>
      <c r="C46" s="361"/>
      <c r="D46" s="161"/>
      <c r="E46" s="61"/>
      <c r="F46" s="61"/>
      <c r="G46" s="61"/>
      <c r="H46" s="61"/>
      <c r="I46" s="61"/>
      <c r="J46" s="61"/>
      <c r="K46" s="61"/>
      <c r="L46" s="61"/>
      <c r="M46" s="61"/>
      <c r="N46" s="61"/>
      <c r="O46" s="61"/>
      <c r="P46" s="61"/>
      <c r="Q46" s="61"/>
      <c r="R46" s="61"/>
      <c r="S46" s="61"/>
      <c r="T46" s="61"/>
      <c r="U46" s="61"/>
      <c r="V46" s="61"/>
      <c r="W46" s="61"/>
      <c r="X46" s="61"/>
      <c r="Y46" s="61"/>
      <c r="Z46" s="142"/>
      <c r="AA46" s="160"/>
    </row>
    <row r="47" spans="1:27" ht="13.5">
      <c r="A47" s="382" t="s">
        <v>371</v>
      </c>
      <c r="B47" s="138"/>
      <c r="C47" s="361"/>
      <c r="D47" s="161"/>
      <c r="E47" s="61"/>
      <c r="F47" s="61"/>
      <c r="G47" s="61"/>
      <c r="H47" s="61"/>
      <c r="I47" s="61"/>
      <c r="J47" s="61"/>
      <c r="K47" s="61"/>
      <c r="L47" s="61"/>
      <c r="M47" s="61"/>
      <c r="N47" s="61"/>
      <c r="O47" s="61"/>
      <c r="P47" s="61"/>
      <c r="Q47" s="61"/>
      <c r="R47" s="61"/>
      <c r="S47" s="61"/>
      <c r="T47" s="61"/>
      <c r="U47" s="61"/>
      <c r="V47" s="61"/>
      <c r="W47" s="61"/>
      <c r="X47" s="61"/>
      <c r="Y47" s="61"/>
      <c r="Z47" s="142"/>
      <c r="AA47" s="160"/>
    </row>
    <row r="48" spans="1:27" ht="13.5">
      <c r="A48" s="382" t="s">
        <v>372</v>
      </c>
      <c r="B48" s="138"/>
      <c r="C48" s="361"/>
      <c r="D48" s="161"/>
      <c r="E48" s="61"/>
      <c r="F48" s="61"/>
      <c r="G48" s="61"/>
      <c r="H48" s="61"/>
      <c r="I48" s="61"/>
      <c r="J48" s="61"/>
      <c r="K48" s="61"/>
      <c r="L48" s="61"/>
      <c r="M48" s="61"/>
      <c r="N48" s="61"/>
      <c r="O48" s="61"/>
      <c r="P48" s="61"/>
      <c r="Q48" s="61"/>
      <c r="R48" s="61"/>
      <c r="S48" s="61"/>
      <c r="T48" s="61"/>
      <c r="U48" s="61"/>
      <c r="V48" s="61"/>
      <c r="W48" s="61"/>
      <c r="X48" s="61"/>
      <c r="Y48" s="61"/>
      <c r="Z48" s="142"/>
      <c r="AA48" s="160"/>
    </row>
    <row r="49" spans="1:27" ht="13.5">
      <c r="A49" s="382" t="s">
        <v>373</v>
      </c>
      <c r="B49" s="138"/>
      <c r="C49" s="361"/>
      <c r="D49" s="161"/>
      <c r="E49" s="61"/>
      <c r="F49" s="61"/>
      <c r="G49" s="61"/>
      <c r="H49" s="61"/>
      <c r="I49" s="61"/>
      <c r="J49" s="61"/>
      <c r="K49" s="61"/>
      <c r="L49" s="61"/>
      <c r="M49" s="61"/>
      <c r="N49" s="61"/>
      <c r="O49" s="61"/>
      <c r="P49" s="61"/>
      <c r="Q49" s="61"/>
      <c r="R49" s="61"/>
      <c r="S49" s="61"/>
      <c r="T49" s="61"/>
      <c r="U49" s="61"/>
      <c r="V49" s="61"/>
      <c r="W49" s="61"/>
      <c r="X49" s="61"/>
      <c r="Y49" s="61"/>
      <c r="Z49" s="142"/>
      <c r="AA49" s="160"/>
    </row>
    <row r="50" spans="1:27" ht="13.5">
      <c r="A50" s="382" t="s">
        <v>374</v>
      </c>
      <c r="B50" s="138"/>
      <c r="C50" s="361"/>
      <c r="D50" s="161"/>
      <c r="E50" s="61"/>
      <c r="F50" s="61"/>
      <c r="G50" s="61"/>
      <c r="H50" s="61"/>
      <c r="I50" s="61"/>
      <c r="J50" s="61"/>
      <c r="K50" s="61"/>
      <c r="L50" s="61"/>
      <c r="M50" s="61"/>
      <c r="N50" s="61"/>
      <c r="O50" s="61"/>
      <c r="P50" s="61"/>
      <c r="Q50" s="61"/>
      <c r="R50" s="61"/>
      <c r="S50" s="61"/>
      <c r="T50" s="61"/>
      <c r="U50" s="61"/>
      <c r="V50" s="61"/>
      <c r="W50" s="61"/>
      <c r="X50" s="61"/>
      <c r="Y50" s="61"/>
      <c r="Z50" s="142"/>
      <c r="AA50" s="160"/>
    </row>
    <row r="51" spans="1:27" ht="13.5">
      <c r="A51" s="382" t="s">
        <v>343</v>
      </c>
      <c r="B51" s="138"/>
      <c r="C51" s="361"/>
      <c r="D51" s="161"/>
      <c r="E51" s="61"/>
      <c r="F51" s="61"/>
      <c r="G51" s="61"/>
      <c r="H51" s="61"/>
      <c r="I51" s="61"/>
      <c r="J51" s="61"/>
      <c r="K51" s="61"/>
      <c r="L51" s="61"/>
      <c r="M51" s="61"/>
      <c r="N51" s="61"/>
      <c r="O51" s="61"/>
      <c r="P51" s="61"/>
      <c r="Q51" s="61"/>
      <c r="R51" s="61"/>
      <c r="S51" s="61"/>
      <c r="T51" s="61"/>
      <c r="U51" s="61"/>
      <c r="V51" s="61"/>
      <c r="W51" s="61"/>
      <c r="X51" s="61"/>
      <c r="Y51" s="61"/>
      <c r="Z51" s="142"/>
      <c r="AA51" s="160"/>
    </row>
    <row r="52" spans="1:27" ht="13.5">
      <c r="A52" s="227" t="s">
        <v>308</v>
      </c>
      <c r="B52" s="138"/>
      <c r="C52" s="361">
        <f aca="true" t="shared" si="7" ref="C52:Y52">SUM(C53:C61)</f>
        <v>0</v>
      </c>
      <c r="D52" s="161">
        <f t="shared" si="7"/>
        <v>0</v>
      </c>
      <c r="E52" s="61">
        <f t="shared" si="7"/>
        <v>0</v>
      </c>
      <c r="F52" s="61">
        <f t="shared" si="7"/>
        <v>0</v>
      </c>
      <c r="G52" s="61">
        <f t="shared" si="7"/>
        <v>0</v>
      </c>
      <c r="H52" s="61">
        <f t="shared" si="7"/>
        <v>0</v>
      </c>
      <c r="I52" s="61">
        <f t="shared" si="7"/>
        <v>0</v>
      </c>
      <c r="J52" s="61">
        <f t="shared" si="7"/>
        <v>0</v>
      </c>
      <c r="K52" s="61">
        <f t="shared" si="7"/>
        <v>0</v>
      </c>
      <c r="L52" s="61">
        <f t="shared" si="7"/>
        <v>0</v>
      </c>
      <c r="M52" s="61">
        <f t="shared" si="7"/>
        <v>0</v>
      </c>
      <c r="N52" s="61">
        <f t="shared" si="7"/>
        <v>0</v>
      </c>
      <c r="O52" s="61">
        <f t="shared" si="7"/>
        <v>0</v>
      </c>
      <c r="P52" s="61">
        <f t="shared" si="7"/>
        <v>0</v>
      </c>
      <c r="Q52" s="61">
        <f t="shared" si="7"/>
        <v>0</v>
      </c>
      <c r="R52" s="61">
        <f t="shared" si="7"/>
        <v>0</v>
      </c>
      <c r="S52" s="61">
        <f t="shared" si="7"/>
        <v>0</v>
      </c>
      <c r="T52" s="61">
        <f t="shared" si="7"/>
        <v>0</v>
      </c>
      <c r="U52" s="61">
        <f t="shared" si="7"/>
        <v>0</v>
      </c>
      <c r="V52" s="61">
        <f t="shared" si="7"/>
        <v>0</v>
      </c>
      <c r="W52" s="61">
        <f t="shared" si="7"/>
        <v>0</v>
      </c>
      <c r="X52" s="61">
        <f t="shared" si="7"/>
        <v>0</v>
      </c>
      <c r="Y52" s="61">
        <f t="shared" si="7"/>
        <v>0</v>
      </c>
      <c r="Z52" s="142">
        <f>+IF(X52&lt;&gt;0,+(Y52/X52)*100,0)</f>
        <v>0</v>
      </c>
      <c r="AA52" s="160">
        <f>SUM(AA53:AA61)</f>
        <v>0</v>
      </c>
    </row>
    <row r="53" spans="1:27" ht="13.5">
      <c r="A53" s="382" t="s">
        <v>375</v>
      </c>
      <c r="B53" s="138"/>
      <c r="C53" s="361"/>
      <c r="D53" s="161"/>
      <c r="E53" s="61"/>
      <c r="F53" s="61"/>
      <c r="G53" s="61"/>
      <c r="H53" s="61"/>
      <c r="I53" s="61"/>
      <c r="J53" s="61"/>
      <c r="K53" s="61"/>
      <c r="L53" s="61"/>
      <c r="M53" s="61"/>
      <c r="N53" s="61"/>
      <c r="O53" s="61"/>
      <c r="P53" s="61"/>
      <c r="Q53" s="61"/>
      <c r="R53" s="61"/>
      <c r="S53" s="61"/>
      <c r="T53" s="61"/>
      <c r="U53" s="61"/>
      <c r="V53" s="61"/>
      <c r="W53" s="61"/>
      <c r="X53" s="61"/>
      <c r="Y53" s="61"/>
      <c r="Z53" s="142"/>
      <c r="AA53" s="160"/>
    </row>
    <row r="54" spans="1:27" ht="13.5">
      <c r="A54" s="382" t="s">
        <v>376</v>
      </c>
      <c r="B54" s="138"/>
      <c r="C54" s="361"/>
      <c r="D54" s="161"/>
      <c r="E54" s="61"/>
      <c r="F54" s="61"/>
      <c r="G54" s="61"/>
      <c r="H54" s="61"/>
      <c r="I54" s="61"/>
      <c r="J54" s="61"/>
      <c r="K54" s="61"/>
      <c r="L54" s="61"/>
      <c r="M54" s="61"/>
      <c r="N54" s="61"/>
      <c r="O54" s="61"/>
      <c r="P54" s="61"/>
      <c r="Q54" s="61"/>
      <c r="R54" s="61"/>
      <c r="S54" s="61"/>
      <c r="T54" s="61"/>
      <c r="U54" s="61"/>
      <c r="V54" s="61"/>
      <c r="W54" s="61"/>
      <c r="X54" s="61"/>
      <c r="Y54" s="61"/>
      <c r="Z54" s="142"/>
      <c r="AA54" s="160"/>
    </row>
    <row r="55" spans="1:27" ht="13.5">
      <c r="A55" s="382" t="s">
        <v>377</v>
      </c>
      <c r="B55" s="138"/>
      <c r="C55" s="361"/>
      <c r="D55" s="161"/>
      <c r="E55" s="61"/>
      <c r="F55" s="61"/>
      <c r="G55" s="61"/>
      <c r="H55" s="61"/>
      <c r="I55" s="61"/>
      <c r="J55" s="61"/>
      <c r="K55" s="61"/>
      <c r="L55" s="61"/>
      <c r="M55" s="61"/>
      <c r="N55" s="61"/>
      <c r="O55" s="61"/>
      <c r="P55" s="61"/>
      <c r="Q55" s="61"/>
      <c r="R55" s="61"/>
      <c r="S55" s="61"/>
      <c r="T55" s="61"/>
      <c r="U55" s="61"/>
      <c r="V55" s="61"/>
      <c r="W55" s="61"/>
      <c r="X55" s="61"/>
      <c r="Y55" s="61"/>
      <c r="Z55" s="142"/>
      <c r="AA55" s="160"/>
    </row>
    <row r="56" spans="1:27" ht="13.5">
      <c r="A56" s="382" t="s">
        <v>344</v>
      </c>
      <c r="B56" s="138"/>
      <c r="C56" s="361"/>
      <c r="D56" s="161"/>
      <c r="E56" s="61"/>
      <c r="F56" s="61"/>
      <c r="G56" s="61"/>
      <c r="H56" s="61"/>
      <c r="I56" s="61"/>
      <c r="J56" s="61"/>
      <c r="K56" s="61"/>
      <c r="L56" s="61"/>
      <c r="M56" s="61"/>
      <c r="N56" s="61"/>
      <c r="O56" s="61"/>
      <c r="P56" s="61"/>
      <c r="Q56" s="61"/>
      <c r="R56" s="61"/>
      <c r="S56" s="61"/>
      <c r="T56" s="61"/>
      <c r="U56" s="61"/>
      <c r="V56" s="61"/>
      <c r="W56" s="61"/>
      <c r="X56" s="61"/>
      <c r="Y56" s="61"/>
      <c r="Z56" s="142"/>
      <c r="AA56" s="160"/>
    </row>
    <row r="57" spans="1:27" ht="13.5">
      <c r="A57" s="382" t="s">
        <v>345</v>
      </c>
      <c r="B57" s="138"/>
      <c r="C57" s="361"/>
      <c r="D57" s="161"/>
      <c r="E57" s="61"/>
      <c r="F57" s="61"/>
      <c r="G57" s="61"/>
      <c r="H57" s="61"/>
      <c r="I57" s="61"/>
      <c r="J57" s="61"/>
      <c r="K57" s="61"/>
      <c r="L57" s="61"/>
      <c r="M57" s="61"/>
      <c r="N57" s="61"/>
      <c r="O57" s="61"/>
      <c r="P57" s="61"/>
      <c r="Q57" s="61"/>
      <c r="R57" s="61"/>
      <c r="S57" s="61"/>
      <c r="T57" s="61"/>
      <c r="U57" s="61"/>
      <c r="V57" s="61"/>
      <c r="W57" s="61"/>
      <c r="X57" s="61"/>
      <c r="Y57" s="61"/>
      <c r="Z57" s="142"/>
      <c r="AA57" s="160"/>
    </row>
    <row r="58" spans="1:27" ht="13.5">
      <c r="A58" s="382" t="s">
        <v>346</v>
      </c>
      <c r="B58" s="138"/>
      <c r="C58" s="361"/>
      <c r="D58" s="161"/>
      <c r="E58" s="61"/>
      <c r="F58" s="61"/>
      <c r="G58" s="61"/>
      <c r="H58" s="61"/>
      <c r="I58" s="61"/>
      <c r="J58" s="61"/>
      <c r="K58" s="61"/>
      <c r="L58" s="61"/>
      <c r="M58" s="61"/>
      <c r="N58" s="61"/>
      <c r="O58" s="61"/>
      <c r="P58" s="61"/>
      <c r="Q58" s="61"/>
      <c r="R58" s="61"/>
      <c r="S58" s="61"/>
      <c r="T58" s="61"/>
      <c r="U58" s="61"/>
      <c r="V58" s="61"/>
      <c r="W58" s="61"/>
      <c r="X58" s="61"/>
      <c r="Y58" s="61"/>
      <c r="Z58" s="142"/>
      <c r="AA58" s="160"/>
    </row>
    <row r="59" spans="1:27" ht="13.5">
      <c r="A59" s="382" t="s">
        <v>351</v>
      </c>
      <c r="B59" s="138"/>
      <c r="C59" s="361"/>
      <c r="D59" s="161"/>
      <c r="E59" s="61"/>
      <c r="F59" s="61"/>
      <c r="G59" s="61"/>
      <c r="H59" s="61"/>
      <c r="I59" s="61"/>
      <c r="J59" s="61"/>
      <c r="K59" s="61"/>
      <c r="L59" s="61"/>
      <c r="M59" s="61"/>
      <c r="N59" s="61"/>
      <c r="O59" s="61"/>
      <c r="P59" s="61"/>
      <c r="Q59" s="61"/>
      <c r="R59" s="61"/>
      <c r="S59" s="61"/>
      <c r="T59" s="61"/>
      <c r="U59" s="61"/>
      <c r="V59" s="61"/>
      <c r="W59" s="61"/>
      <c r="X59" s="61"/>
      <c r="Y59" s="61"/>
      <c r="Z59" s="142"/>
      <c r="AA59" s="160"/>
    </row>
    <row r="60" spans="1:27" ht="13.5">
      <c r="A60" s="382" t="s">
        <v>354</v>
      </c>
      <c r="B60" s="138"/>
      <c r="C60" s="361"/>
      <c r="D60" s="161"/>
      <c r="E60" s="61"/>
      <c r="F60" s="61"/>
      <c r="G60" s="61"/>
      <c r="H60" s="61"/>
      <c r="I60" s="61"/>
      <c r="J60" s="61"/>
      <c r="K60" s="61"/>
      <c r="L60" s="61"/>
      <c r="M60" s="61"/>
      <c r="N60" s="61"/>
      <c r="O60" s="61"/>
      <c r="P60" s="61"/>
      <c r="Q60" s="61"/>
      <c r="R60" s="61"/>
      <c r="S60" s="61"/>
      <c r="T60" s="61"/>
      <c r="U60" s="61"/>
      <c r="V60" s="61"/>
      <c r="W60" s="61"/>
      <c r="X60" s="61"/>
      <c r="Y60" s="61"/>
      <c r="Z60" s="142"/>
      <c r="AA60" s="160"/>
    </row>
    <row r="61" spans="1:27" ht="13.5">
      <c r="A61" s="382" t="s">
        <v>343</v>
      </c>
      <c r="B61" s="138"/>
      <c r="C61" s="361"/>
      <c r="D61" s="161"/>
      <c r="E61" s="61"/>
      <c r="F61" s="61"/>
      <c r="G61" s="61"/>
      <c r="H61" s="61"/>
      <c r="I61" s="61"/>
      <c r="J61" s="61"/>
      <c r="K61" s="61"/>
      <c r="L61" s="61"/>
      <c r="M61" s="61"/>
      <c r="N61" s="61"/>
      <c r="O61" s="61"/>
      <c r="P61" s="61"/>
      <c r="Q61" s="61"/>
      <c r="R61" s="61"/>
      <c r="S61" s="61"/>
      <c r="T61" s="61"/>
      <c r="U61" s="61"/>
      <c r="V61" s="61"/>
      <c r="W61" s="61"/>
      <c r="X61" s="61"/>
      <c r="Y61" s="61"/>
      <c r="Z61" s="142"/>
      <c r="AA61" s="160"/>
    </row>
    <row r="62" spans="1:27" ht="13.5">
      <c r="A62" s="229" t="s">
        <v>309</v>
      </c>
      <c r="B62" s="138"/>
      <c r="C62" s="361">
        <f aca="true" t="shared" si="8" ref="C62:Y62">SUM(C63:C67)</f>
        <v>0</v>
      </c>
      <c r="D62" s="161">
        <f t="shared" si="8"/>
        <v>0</v>
      </c>
      <c r="E62" s="61">
        <f t="shared" si="8"/>
        <v>0</v>
      </c>
      <c r="F62" s="61">
        <f t="shared" si="8"/>
        <v>0</v>
      </c>
      <c r="G62" s="61">
        <f t="shared" si="8"/>
        <v>0</v>
      </c>
      <c r="H62" s="61">
        <f t="shared" si="8"/>
        <v>0</v>
      </c>
      <c r="I62" s="61">
        <f t="shared" si="8"/>
        <v>0</v>
      </c>
      <c r="J62" s="61">
        <f t="shared" si="8"/>
        <v>0</v>
      </c>
      <c r="K62" s="61">
        <f t="shared" si="8"/>
        <v>0</v>
      </c>
      <c r="L62" s="61">
        <f t="shared" si="8"/>
        <v>0</v>
      </c>
      <c r="M62" s="61">
        <f t="shared" si="8"/>
        <v>0</v>
      </c>
      <c r="N62" s="61">
        <f t="shared" si="8"/>
        <v>0</v>
      </c>
      <c r="O62" s="61">
        <f t="shared" si="8"/>
        <v>0</v>
      </c>
      <c r="P62" s="61">
        <f t="shared" si="8"/>
        <v>0</v>
      </c>
      <c r="Q62" s="61">
        <f t="shared" si="8"/>
        <v>0</v>
      </c>
      <c r="R62" s="61">
        <f t="shared" si="8"/>
        <v>0</v>
      </c>
      <c r="S62" s="61">
        <f t="shared" si="8"/>
        <v>0</v>
      </c>
      <c r="T62" s="61">
        <f t="shared" si="8"/>
        <v>0</v>
      </c>
      <c r="U62" s="61">
        <f t="shared" si="8"/>
        <v>0</v>
      </c>
      <c r="V62" s="61">
        <f t="shared" si="8"/>
        <v>0</v>
      </c>
      <c r="W62" s="61">
        <f t="shared" si="8"/>
        <v>0</v>
      </c>
      <c r="X62" s="61">
        <f t="shared" si="8"/>
        <v>0</v>
      </c>
      <c r="Y62" s="61">
        <f t="shared" si="8"/>
        <v>0</v>
      </c>
      <c r="Z62" s="142">
        <f>+IF(X62&lt;&gt;0,+(Y62/X62)*100,0)</f>
        <v>0</v>
      </c>
      <c r="AA62" s="160">
        <f>SUM(AA63:AA67)</f>
        <v>0</v>
      </c>
    </row>
    <row r="63" spans="1:27" ht="13.5">
      <c r="A63" s="382" t="s">
        <v>378</v>
      </c>
      <c r="B63" s="138"/>
      <c r="C63" s="361"/>
      <c r="D63" s="161"/>
      <c r="E63" s="61"/>
      <c r="F63" s="61"/>
      <c r="G63" s="61"/>
      <c r="H63" s="61"/>
      <c r="I63" s="61"/>
      <c r="J63" s="61"/>
      <c r="K63" s="61"/>
      <c r="L63" s="61"/>
      <c r="M63" s="61"/>
      <c r="N63" s="61"/>
      <c r="O63" s="61"/>
      <c r="P63" s="61"/>
      <c r="Q63" s="61"/>
      <c r="R63" s="61"/>
      <c r="S63" s="61"/>
      <c r="T63" s="61"/>
      <c r="U63" s="61"/>
      <c r="V63" s="61"/>
      <c r="W63" s="61"/>
      <c r="X63" s="61"/>
      <c r="Y63" s="61"/>
      <c r="Z63" s="142"/>
      <c r="AA63" s="160"/>
    </row>
    <row r="64" spans="1:27" ht="13.5">
      <c r="A64" s="382" t="s">
        <v>379</v>
      </c>
      <c r="B64" s="138"/>
      <c r="C64" s="361"/>
      <c r="D64" s="161"/>
      <c r="E64" s="61"/>
      <c r="F64" s="61"/>
      <c r="G64" s="61"/>
      <c r="H64" s="61"/>
      <c r="I64" s="61"/>
      <c r="J64" s="61"/>
      <c r="K64" s="61"/>
      <c r="L64" s="61"/>
      <c r="M64" s="61"/>
      <c r="N64" s="61"/>
      <c r="O64" s="61"/>
      <c r="P64" s="61"/>
      <c r="Q64" s="61"/>
      <c r="R64" s="61"/>
      <c r="S64" s="61"/>
      <c r="T64" s="61"/>
      <c r="U64" s="61"/>
      <c r="V64" s="61"/>
      <c r="W64" s="61"/>
      <c r="X64" s="61"/>
      <c r="Y64" s="61"/>
      <c r="Z64" s="142"/>
      <c r="AA64" s="160"/>
    </row>
    <row r="65" spans="1:27" ht="13.5">
      <c r="A65" s="382" t="s">
        <v>380</v>
      </c>
      <c r="B65" s="138"/>
      <c r="C65" s="361"/>
      <c r="D65" s="161"/>
      <c r="E65" s="61"/>
      <c r="F65" s="61"/>
      <c r="G65" s="61"/>
      <c r="H65" s="61"/>
      <c r="I65" s="61"/>
      <c r="J65" s="61"/>
      <c r="K65" s="61"/>
      <c r="L65" s="61"/>
      <c r="M65" s="61"/>
      <c r="N65" s="61"/>
      <c r="O65" s="61"/>
      <c r="P65" s="61"/>
      <c r="Q65" s="61"/>
      <c r="R65" s="61"/>
      <c r="S65" s="61"/>
      <c r="T65" s="61"/>
      <c r="U65" s="61"/>
      <c r="V65" s="61"/>
      <c r="W65" s="61"/>
      <c r="X65" s="61"/>
      <c r="Y65" s="61"/>
      <c r="Z65" s="142"/>
      <c r="AA65" s="160"/>
    </row>
    <row r="66" spans="1:27" ht="13.5">
      <c r="A66" s="382" t="s">
        <v>381</v>
      </c>
      <c r="B66" s="138"/>
      <c r="C66" s="361"/>
      <c r="D66" s="161"/>
      <c r="E66" s="61"/>
      <c r="F66" s="61"/>
      <c r="G66" s="61"/>
      <c r="H66" s="61"/>
      <c r="I66" s="61"/>
      <c r="J66" s="61"/>
      <c r="K66" s="61"/>
      <c r="L66" s="61"/>
      <c r="M66" s="61"/>
      <c r="N66" s="61"/>
      <c r="O66" s="61"/>
      <c r="P66" s="61"/>
      <c r="Q66" s="61"/>
      <c r="R66" s="61"/>
      <c r="S66" s="61"/>
      <c r="T66" s="61"/>
      <c r="U66" s="61"/>
      <c r="V66" s="61"/>
      <c r="W66" s="61"/>
      <c r="X66" s="61"/>
      <c r="Y66" s="61"/>
      <c r="Z66" s="142"/>
      <c r="AA66" s="160"/>
    </row>
    <row r="67" spans="1:27" ht="13.5">
      <c r="A67" s="382" t="s">
        <v>343</v>
      </c>
      <c r="B67" s="138"/>
      <c r="C67" s="361"/>
      <c r="D67" s="161"/>
      <c r="E67" s="61"/>
      <c r="F67" s="61"/>
      <c r="G67" s="61"/>
      <c r="H67" s="61"/>
      <c r="I67" s="61"/>
      <c r="J67" s="61"/>
      <c r="K67" s="61"/>
      <c r="L67" s="61"/>
      <c r="M67" s="61"/>
      <c r="N67" s="61"/>
      <c r="O67" s="61"/>
      <c r="P67" s="61"/>
      <c r="Q67" s="61"/>
      <c r="R67" s="61"/>
      <c r="S67" s="61"/>
      <c r="T67" s="61"/>
      <c r="U67" s="61"/>
      <c r="V67" s="61"/>
      <c r="W67" s="61"/>
      <c r="X67" s="61"/>
      <c r="Y67" s="61"/>
      <c r="Z67" s="142"/>
      <c r="AA67" s="160"/>
    </row>
    <row r="68" spans="1:27" ht="13.5">
      <c r="A68" s="227" t="s">
        <v>310</v>
      </c>
      <c r="B68" s="138"/>
      <c r="C68" s="361">
        <f aca="true" t="shared" si="9" ref="C68:Y68">SUM(C69:C72)</f>
        <v>0</v>
      </c>
      <c r="D68" s="161">
        <f t="shared" si="9"/>
        <v>0</v>
      </c>
      <c r="E68" s="61">
        <f t="shared" si="9"/>
        <v>0</v>
      </c>
      <c r="F68" s="61">
        <f t="shared" si="9"/>
        <v>0</v>
      </c>
      <c r="G68" s="61">
        <f t="shared" si="9"/>
        <v>0</v>
      </c>
      <c r="H68" s="61">
        <f t="shared" si="9"/>
        <v>0</v>
      </c>
      <c r="I68" s="61">
        <f t="shared" si="9"/>
        <v>0</v>
      </c>
      <c r="J68" s="61">
        <f t="shared" si="9"/>
        <v>0</v>
      </c>
      <c r="K68" s="61">
        <f t="shared" si="9"/>
        <v>0</v>
      </c>
      <c r="L68" s="61">
        <f t="shared" si="9"/>
        <v>0</v>
      </c>
      <c r="M68" s="61">
        <f t="shared" si="9"/>
        <v>0</v>
      </c>
      <c r="N68" s="61">
        <f t="shared" si="9"/>
        <v>0</v>
      </c>
      <c r="O68" s="61">
        <f t="shared" si="9"/>
        <v>0</v>
      </c>
      <c r="P68" s="61">
        <f t="shared" si="9"/>
        <v>0</v>
      </c>
      <c r="Q68" s="61">
        <f t="shared" si="9"/>
        <v>0</v>
      </c>
      <c r="R68" s="61">
        <f t="shared" si="9"/>
        <v>0</v>
      </c>
      <c r="S68" s="61">
        <f t="shared" si="9"/>
        <v>0</v>
      </c>
      <c r="T68" s="61">
        <f t="shared" si="9"/>
        <v>0</v>
      </c>
      <c r="U68" s="61">
        <f t="shared" si="9"/>
        <v>0</v>
      </c>
      <c r="V68" s="61">
        <f t="shared" si="9"/>
        <v>0</v>
      </c>
      <c r="W68" s="61">
        <f t="shared" si="9"/>
        <v>0</v>
      </c>
      <c r="X68" s="61">
        <f t="shared" si="9"/>
        <v>0</v>
      </c>
      <c r="Y68" s="61">
        <f t="shared" si="9"/>
        <v>0</v>
      </c>
      <c r="Z68" s="142">
        <f>+IF(X68&lt;&gt;0,+(Y68/X68)*100,0)</f>
        <v>0</v>
      </c>
      <c r="AA68" s="160">
        <f>SUM(AA69:AA72)</f>
        <v>0</v>
      </c>
    </row>
    <row r="69" spans="1:27" ht="13.5">
      <c r="A69" s="382" t="s">
        <v>382</v>
      </c>
      <c r="B69" s="138"/>
      <c r="C69" s="361"/>
      <c r="D69" s="161"/>
      <c r="E69" s="61"/>
      <c r="F69" s="61"/>
      <c r="G69" s="61"/>
      <c r="H69" s="61"/>
      <c r="I69" s="61"/>
      <c r="J69" s="61"/>
      <c r="K69" s="61"/>
      <c r="L69" s="61"/>
      <c r="M69" s="61"/>
      <c r="N69" s="61"/>
      <c r="O69" s="61"/>
      <c r="P69" s="61"/>
      <c r="Q69" s="61"/>
      <c r="R69" s="61"/>
      <c r="S69" s="61"/>
      <c r="T69" s="61"/>
      <c r="U69" s="61"/>
      <c r="V69" s="61"/>
      <c r="W69" s="61"/>
      <c r="X69" s="61"/>
      <c r="Y69" s="61"/>
      <c r="Z69" s="142"/>
      <c r="AA69" s="160"/>
    </row>
    <row r="70" spans="1:27" ht="13.5">
      <c r="A70" s="382" t="s">
        <v>383</v>
      </c>
      <c r="B70" s="138"/>
      <c r="C70" s="361"/>
      <c r="D70" s="161"/>
      <c r="E70" s="61"/>
      <c r="F70" s="61"/>
      <c r="G70" s="61"/>
      <c r="H70" s="61"/>
      <c r="I70" s="61"/>
      <c r="J70" s="61"/>
      <c r="K70" s="61"/>
      <c r="L70" s="61"/>
      <c r="M70" s="61"/>
      <c r="N70" s="61"/>
      <c r="O70" s="61"/>
      <c r="P70" s="61"/>
      <c r="Q70" s="61"/>
      <c r="R70" s="61"/>
      <c r="S70" s="61"/>
      <c r="T70" s="61"/>
      <c r="U70" s="61"/>
      <c r="V70" s="61"/>
      <c r="W70" s="61"/>
      <c r="X70" s="61"/>
      <c r="Y70" s="61"/>
      <c r="Z70" s="142"/>
      <c r="AA70" s="160"/>
    </row>
    <row r="71" spans="1:27" ht="13.5">
      <c r="A71" s="382" t="s">
        <v>384</v>
      </c>
      <c r="B71" s="138"/>
      <c r="C71" s="361"/>
      <c r="D71" s="161"/>
      <c r="E71" s="61"/>
      <c r="F71" s="61"/>
      <c r="G71" s="61"/>
      <c r="H71" s="61"/>
      <c r="I71" s="61"/>
      <c r="J71" s="61"/>
      <c r="K71" s="61"/>
      <c r="L71" s="61"/>
      <c r="M71" s="61"/>
      <c r="N71" s="61"/>
      <c r="O71" s="61"/>
      <c r="P71" s="61"/>
      <c r="Q71" s="61"/>
      <c r="R71" s="61"/>
      <c r="S71" s="61"/>
      <c r="T71" s="61"/>
      <c r="U71" s="61"/>
      <c r="V71" s="61"/>
      <c r="W71" s="61"/>
      <c r="X71" s="61"/>
      <c r="Y71" s="61"/>
      <c r="Z71" s="142"/>
      <c r="AA71" s="160"/>
    </row>
    <row r="72" spans="1:27" ht="13.5">
      <c r="A72" s="382" t="s">
        <v>343</v>
      </c>
      <c r="B72" s="138"/>
      <c r="C72" s="361"/>
      <c r="D72" s="161"/>
      <c r="E72" s="61"/>
      <c r="F72" s="61"/>
      <c r="G72" s="61"/>
      <c r="H72" s="61"/>
      <c r="I72" s="61"/>
      <c r="J72" s="61"/>
      <c r="K72" s="61"/>
      <c r="L72" s="61"/>
      <c r="M72" s="61"/>
      <c r="N72" s="61"/>
      <c r="O72" s="61"/>
      <c r="P72" s="61"/>
      <c r="Q72" s="61"/>
      <c r="R72" s="61"/>
      <c r="S72" s="61"/>
      <c r="T72" s="61"/>
      <c r="U72" s="61"/>
      <c r="V72" s="61"/>
      <c r="W72" s="61"/>
      <c r="X72" s="61"/>
      <c r="Y72" s="61"/>
      <c r="Z72" s="142"/>
      <c r="AA72" s="160"/>
    </row>
    <row r="73" spans="1:27" ht="4.5" customHeight="1">
      <c r="A73" s="147"/>
      <c r="B73" s="138"/>
      <c r="C73" s="383"/>
      <c r="D73" s="318"/>
      <c r="E73" s="61"/>
      <c r="F73" s="60"/>
      <c r="G73" s="361"/>
      <c r="H73" s="61"/>
      <c r="I73" s="61"/>
      <c r="J73" s="60"/>
      <c r="K73" s="361"/>
      <c r="L73" s="61"/>
      <c r="M73" s="61"/>
      <c r="N73" s="60"/>
      <c r="O73" s="361"/>
      <c r="P73" s="61"/>
      <c r="Q73" s="61"/>
      <c r="R73" s="60"/>
      <c r="S73" s="361"/>
      <c r="T73" s="61"/>
      <c r="U73" s="61"/>
      <c r="V73" s="61"/>
      <c r="W73" s="60"/>
      <c r="X73" s="361"/>
      <c r="Y73" s="61"/>
      <c r="Z73" s="142"/>
      <c r="AA73" s="63"/>
    </row>
    <row r="74" spans="1:27" ht="13.5">
      <c r="A74" s="148" t="s">
        <v>314</v>
      </c>
      <c r="B74" s="138"/>
      <c r="C74" s="379">
        <f aca="true" t="shared" si="10" ref="C74:Y74">C75+C98</f>
        <v>0</v>
      </c>
      <c r="D74" s="380">
        <f t="shared" si="10"/>
        <v>0</v>
      </c>
      <c r="E74" s="102">
        <f t="shared" si="10"/>
        <v>0</v>
      </c>
      <c r="F74" s="101">
        <f t="shared" si="10"/>
        <v>0</v>
      </c>
      <c r="G74" s="381">
        <f t="shared" si="10"/>
        <v>0</v>
      </c>
      <c r="H74" s="102">
        <f t="shared" si="10"/>
        <v>0</v>
      </c>
      <c r="I74" s="102">
        <f t="shared" si="10"/>
        <v>0</v>
      </c>
      <c r="J74" s="101">
        <f t="shared" si="10"/>
        <v>0</v>
      </c>
      <c r="K74" s="381">
        <f t="shared" si="10"/>
        <v>0</v>
      </c>
      <c r="L74" s="102">
        <f t="shared" si="10"/>
        <v>0</v>
      </c>
      <c r="M74" s="102">
        <f t="shared" si="10"/>
        <v>0</v>
      </c>
      <c r="N74" s="101">
        <f t="shared" si="10"/>
        <v>0</v>
      </c>
      <c r="O74" s="381">
        <f t="shared" si="10"/>
        <v>0</v>
      </c>
      <c r="P74" s="102">
        <f t="shared" si="10"/>
        <v>0</v>
      </c>
      <c r="Q74" s="102">
        <f t="shared" si="10"/>
        <v>0</v>
      </c>
      <c r="R74" s="101">
        <f t="shared" si="10"/>
        <v>0</v>
      </c>
      <c r="S74" s="381">
        <f t="shared" si="10"/>
        <v>0</v>
      </c>
      <c r="T74" s="102">
        <f t="shared" si="10"/>
        <v>0</v>
      </c>
      <c r="U74" s="102">
        <f t="shared" si="10"/>
        <v>0</v>
      </c>
      <c r="V74" s="102">
        <f t="shared" si="10"/>
        <v>0</v>
      </c>
      <c r="W74" s="101">
        <f t="shared" si="10"/>
        <v>0</v>
      </c>
      <c r="X74" s="381">
        <f t="shared" si="10"/>
        <v>0</v>
      </c>
      <c r="Y74" s="102">
        <f t="shared" si="10"/>
        <v>0</v>
      </c>
      <c r="Z74" s="139">
        <f>+IF(X74&lt;&gt;0,+(Y74/X74)*100,0)</f>
        <v>0</v>
      </c>
      <c r="AA74" s="104">
        <f>AA75+AA98</f>
        <v>0</v>
      </c>
    </row>
    <row r="75" spans="1:27" ht="13.5">
      <c r="A75" s="227" t="s">
        <v>312</v>
      </c>
      <c r="B75" s="138"/>
      <c r="C75" s="359">
        <f aca="true" t="shared" si="11" ref="C75:Y75">SUM(C76:C97)</f>
        <v>0</v>
      </c>
      <c r="D75" s="360">
        <f t="shared" si="11"/>
        <v>0</v>
      </c>
      <c r="E75" s="321">
        <f t="shared" si="11"/>
        <v>0</v>
      </c>
      <c r="F75" s="321">
        <f t="shared" si="11"/>
        <v>0</v>
      </c>
      <c r="G75" s="321">
        <f t="shared" si="11"/>
        <v>0</v>
      </c>
      <c r="H75" s="321">
        <f t="shared" si="11"/>
        <v>0</v>
      </c>
      <c r="I75" s="321">
        <f t="shared" si="11"/>
        <v>0</v>
      </c>
      <c r="J75" s="321">
        <f t="shared" si="11"/>
        <v>0</v>
      </c>
      <c r="K75" s="321">
        <f t="shared" si="11"/>
        <v>0</v>
      </c>
      <c r="L75" s="321">
        <f t="shared" si="11"/>
        <v>0</v>
      </c>
      <c r="M75" s="321">
        <f t="shared" si="11"/>
        <v>0</v>
      </c>
      <c r="N75" s="321">
        <f t="shared" si="11"/>
        <v>0</v>
      </c>
      <c r="O75" s="321">
        <f t="shared" si="11"/>
        <v>0</v>
      </c>
      <c r="P75" s="321">
        <f t="shared" si="11"/>
        <v>0</v>
      </c>
      <c r="Q75" s="321">
        <f t="shared" si="11"/>
        <v>0</v>
      </c>
      <c r="R75" s="321">
        <f t="shared" si="11"/>
        <v>0</v>
      </c>
      <c r="S75" s="321">
        <f t="shared" si="11"/>
        <v>0</v>
      </c>
      <c r="T75" s="321">
        <f t="shared" si="11"/>
        <v>0</v>
      </c>
      <c r="U75" s="321">
        <f t="shared" si="11"/>
        <v>0</v>
      </c>
      <c r="V75" s="321">
        <f t="shared" si="11"/>
        <v>0</v>
      </c>
      <c r="W75" s="321">
        <f t="shared" si="11"/>
        <v>0</v>
      </c>
      <c r="X75" s="321">
        <f t="shared" si="11"/>
        <v>0</v>
      </c>
      <c r="Y75" s="321">
        <f t="shared" si="11"/>
        <v>0</v>
      </c>
      <c r="Z75" s="356">
        <f>+IF(X75&lt;&gt;0,+(Y75/X75)*100,0)</f>
        <v>0</v>
      </c>
      <c r="AA75" s="362">
        <f>SUM(AA76:AA97)</f>
        <v>0</v>
      </c>
    </row>
    <row r="76" spans="1:27" ht="13.5">
      <c r="A76" s="382" t="s">
        <v>385</v>
      </c>
      <c r="B76" s="138"/>
      <c r="C76" s="361"/>
      <c r="D76" s="161"/>
      <c r="E76" s="61"/>
      <c r="F76" s="61"/>
      <c r="G76" s="61"/>
      <c r="H76" s="61"/>
      <c r="I76" s="61"/>
      <c r="J76" s="61"/>
      <c r="K76" s="61"/>
      <c r="L76" s="61"/>
      <c r="M76" s="61"/>
      <c r="N76" s="61"/>
      <c r="O76" s="61"/>
      <c r="P76" s="61"/>
      <c r="Q76" s="61"/>
      <c r="R76" s="61"/>
      <c r="S76" s="61"/>
      <c r="T76" s="61"/>
      <c r="U76" s="61"/>
      <c r="V76" s="61"/>
      <c r="W76" s="61"/>
      <c r="X76" s="61"/>
      <c r="Y76" s="61"/>
      <c r="Z76" s="142"/>
      <c r="AA76" s="160"/>
    </row>
    <row r="77" spans="1:27" ht="13.5">
      <c r="A77" s="382" t="s">
        <v>386</v>
      </c>
      <c r="B77" s="138"/>
      <c r="C77" s="361"/>
      <c r="D77" s="161"/>
      <c r="E77" s="61"/>
      <c r="F77" s="61"/>
      <c r="G77" s="61"/>
      <c r="H77" s="61"/>
      <c r="I77" s="61"/>
      <c r="J77" s="61"/>
      <c r="K77" s="61"/>
      <c r="L77" s="61"/>
      <c r="M77" s="61"/>
      <c r="N77" s="61"/>
      <c r="O77" s="61"/>
      <c r="P77" s="61"/>
      <c r="Q77" s="61"/>
      <c r="R77" s="61"/>
      <c r="S77" s="61"/>
      <c r="T77" s="61"/>
      <c r="U77" s="61"/>
      <c r="V77" s="61"/>
      <c r="W77" s="61"/>
      <c r="X77" s="61"/>
      <c r="Y77" s="61"/>
      <c r="Z77" s="142"/>
      <c r="AA77" s="160"/>
    </row>
    <row r="78" spans="1:27" ht="13.5">
      <c r="A78" s="382" t="s">
        <v>387</v>
      </c>
      <c r="B78" s="138"/>
      <c r="C78" s="361"/>
      <c r="D78" s="161"/>
      <c r="E78" s="61"/>
      <c r="F78" s="61"/>
      <c r="G78" s="61"/>
      <c r="H78" s="61"/>
      <c r="I78" s="61"/>
      <c r="J78" s="61"/>
      <c r="K78" s="61"/>
      <c r="L78" s="61"/>
      <c r="M78" s="61"/>
      <c r="N78" s="61"/>
      <c r="O78" s="61"/>
      <c r="P78" s="61"/>
      <c r="Q78" s="61"/>
      <c r="R78" s="61"/>
      <c r="S78" s="61"/>
      <c r="T78" s="61"/>
      <c r="U78" s="61"/>
      <c r="V78" s="61"/>
      <c r="W78" s="61"/>
      <c r="X78" s="61"/>
      <c r="Y78" s="61"/>
      <c r="Z78" s="142"/>
      <c r="AA78" s="160"/>
    </row>
    <row r="79" spans="1:27" ht="13.5">
      <c r="A79" s="382" t="s">
        <v>388</v>
      </c>
      <c r="B79" s="138"/>
      <c r="C79" s="361"/>
      <c r="D79" s="161"/>
      <c r="E79" s="61"/>
      <c r="F79" s="61"/>
      <c r="G79" s="61"/>
      <c r="H79" s="61"/>
      <c r="I79" s="61"/>
      <c r="J79" s="61"/>
      <c r="K79" s="61"/>
      <c r="L79" s="61"/>
      <c r="M79" s="61"/>
      <c r="N79" s="61"/>
      <c r="O79" s="61"/>
      <c r="P79" s="61"/>
      <c r="Q79" s="61"/>
      <c r="R79" s="61"/>
      <c r="S79" s="61"/>
      <c r="T79" s="61"/>
      <c r="U79" s="61"/>
      <c r="V79" s="61"/>
      <c r="W79" s="61"/>
      <c r="X79" s="61"/>
      <c r="Y79" s="61"/>
      <c r="Z79" s="142"/>
      <c r="AA79" s="160"/>
    </row>
    <row r="80" spans="1:27" ht="13.5">
      <c r="A80" s="382" t="s">
        <v>389</v>
      </c>
      <c r="B80" s="138"/>
      <c r="C80" s="361"/>
      <c r="D80" s="161"/>
      <c r="E80" s="61"/>
      <c r="F80" s="61"/>
      <c r="G80" s="61"/>
      <c r="H80" s="61"/>
      <c r="I80" s="61"/>
      <c r="J80" s="61"/>
      <c r="K80" s="61"/>
      <c r="L80" s="61"/>
      <c r="M80" s="61"/>
      <c r="N80" s="61"/>
      <c r="O80" s="61"/>
      <c r="P80" s="61"/>
      <c r="Q80" s="61"/>
      <c r="R80" s="61"/>
      <c r="S80" s="61"/>
      <c r="T80" s="61"/>
      <c r="U80" s="61"/>
      <c r="V80" s="61"/>
      <c r="W80" s="61"/>
      <c r="X80" s="61"/>
      <c r="Y80" s="61"/>
      <c r="Z80" s="142"/>
      <c r="AA80" s="160"/>
    </row>
    <row r="81" spans="1:27" ht="13.5">
      <c r="A81" s="382" t="s">
        <v>390</v>
      </c>
      <c r="B81" s="138"/>
      <c r="C81" s="361"/>
      <c r="D81" s="161"/>
      <c r="E81" s="61"/>
      <c r="F81" s="61"/>
      <c r="G81" s="61"/>
      <c r="H81" s="61"/>
      <c r="I81" s="61"/>
      <c r="J81" s="61"/>
      <c r="K81" s="61"/>
      <c r="L81" s="61"/>
      <c r="M81" s="61"/>
      <c r="N81" s="61"/>
      <c r="O81" s="61"/>
      <c r="P81" s="61"/>
      <c r="Q81" s="61"/>
      <c r="R81" s="61"/>
      <c r="S81" s="61"/>
      <c r="T81" s="61"/>
      <c r="U81" s="61"/>
      <c r="V81" s="61"/>
      <c r="W81" s="61"/>
      <c r="X81" s="61"/>
      <c r="Y81" s="61"/>
      <c r="Z81" s="142"/>
      <c r="AA81" s="160"/>
    </row>
    <row r="82" spans="1:27" ht="13.5">
      <c r="A82" s="382" t="s">
        <v>391</v>
      </c>
      <c r="B82" s="138"/>
      <c r="C82" s="361"/>
      <c r="D82" s="161"/>
      <c r="E82" s="61"/>
      <c r="F82" s="61"/>
      <c r="G82" s="61"/>
      <c r="H82" s="61"/>
      <c r="I82" s="61"/>
      <c r="J82" s="61"/>
      <c r="K82" s="61"/>
      <c r="L82" s="61"/>
      <c r="M82" s="61"/>
      <c r="N82" s="61"/>
      <c r="O82" s="61"/>
      <c r="P82" s="61"/>
      <c r="Q82" s="61"/>
      <c r="R82" s="61"/>
      <c r="S82" s="61"/>
      <c r="T82" s="61"/>
      <c r="U82" s="61"/>
      <c r="V82" s="61"/>
      <c r="W82" s="61"/>
      <c r="X82" s="61"/>
      <c r="Y82" s="61"/>
      <c r="Z82" s="142"/>
      <c r="AA82" s="160"/>
    </row>
    <row r="83" spans="1:27" ht="13.5">
      <c r="A83" s="382" t="s">
        <v>392</v>
      </c>
      <c r="B83" s="138"/>
      <c r="C83" s="361"/>
      <c r="D83" s="161"/>
      <c r="E83" s="61"/>
      <c r="F83" s="61"/>
      <c r="G83" s="61"/>
      <c r="H83" s="61"/>
      <c r="I83" s="61"/>
      <c r="J83" s="61"/>
      <c r="K83" s="61"/>
      <c r="L83" s="61"/>
      <c r="M83" s="61"/>
      <c r="N83" s="61"/>
      <c r="O83" s="61"/>
      <c r="P83" s="61"/>
      <c r="Q83" s="61"/>
      <c r="R83" s="61"/>
      <c r="S83" s="61"/>
      <c r="T83" s="61"/>
      <c r="U83" s="61"/>
      <c r="V83" s="61"/>
      <c r="W83" s="61"/>
      <c r="X83" s="61"/>
      <c r="Y83" s="61"/>
      <c r="Z83" s="142"/>
      <c r="AA83" s="160"/>
    </row>
    <row r="84" spans="1:27" ht="13.5">
      <c r="A84" s="382" t="s">
        <v>140</v>
      </c>
      <c r="B84" s="138"/>
      <c r="C84" s="361"/>
      <c r="D84" s="161"/>
      <c r="E84" s="61"/>
      <c r="F84" s="61"/>
      <c r="G84" s="61"/>
      <c r="H84" s="61"/>
      <c r="I84" s="61"/>
      <c r="J84" s="61"/>
      <c r="K84" s="61"/>
      <c r="L84" s="61"/>
      <c r="M84" s="61"/>
      <c r="N84" s="61"/>
      <c r="O84" s="61"/>
      <c r="P84" s="61"/>
      <c r="Q84" s="61"/>
      <c r="R84" s="61"/>
      <c r="S84" s="61"/>
      <c r="T84" s="61"/>
      <c r="U84" s="61"/>
      <c r="V84" s="61"/>
      <c r="W84" s="61"/>
      <c r="X84" s="61"/>
      <c r="Y84" s="61"/>
      <c r="Z84" s="142"/>
      <c r="AA84" s="160"/>
    </row>
    <row r="85" spans="1:27" ht="13.5">
      <c r="A85" s="382" t="s">
        <v>393</v>
      </c>
      <c r="B85" s="138"/>
      <c r="C85" s="361"/>
      <c r="D85" s="161"/>
      <c r="E85" s="61"/>
      <c r="F85" s="61"/>
      <c r="G85" s="61"/>
      <c r="H85" s="61"/>
      <c r="I85" s="61"/>
      <c r="J85" s="61"/>
      <c r="K85" s="61"/>
      <c r="L85" s="61"/>
      <c r="M85" s="61"/>
      <c r="N85" s="61"/>
      <c r="O85" s="61"/>
      <c r="P85" s="61"/>
      <c r="Q85" s="61"/>
      <c r="R85" s="61"/>
      <c r="S85" s="61"/>
      <c r="T85" s="61"/>
      <c r="U85" s="61"/>
      <c r="V85" s="61"/>
      <c r="W85" s="61"/>
      <c r="X85" s="61"/>
      <c r="Y85" s="61"/>
      <c r="Z85" s="142"/>
      <c r="AA85" s="160"/>
    </row>
    <row r="86" spans="1:27" ht="13.5">
      <c r="A86" s="382" t="s">
        <v>394</v>
      </c>
      <c r="B86" s="138"/>
      <c r="C86" s="361"/>
      <c r="D86" s="161"/>
      <c r="E86" s="61"/>
      <c r="F86" s="61"/>
      <c r="G86" s="61"/>
      <c r="H86" s="61"/>
      <c r="I86" s="61"/>
      <c r="J86" s="61"/>
      <c r="K86" s="61"/>
      <c r="L86" s="61"/>
      <c r="M86" s="61"/>
      <c r="N86" s="61"/>
      <c r="O86" s="61"/>
      <c r="P86" s="61"/>
      <c r="Q86" s="61"/>
      <c r="R86" s="61"/>
      <c r="S86" s="61"/>
      <c r="T86" s="61"/>
      <c r="U86" s="61"/>
      <c r="V86" s="61"/>
      <c r="W86" s="61"/>
      <c r="X86" s="61"/>
      <c r="Y86" s="61"/>
      <c r="Z86" s="142"/>
      <c r="AA86" s="160"/>
    </row>
    <row r="87" spans="1:27" ht="13.5">
      <c r="A87" s="382" t="s">
        <v>395</v>
      </c>
      <c r="B87" s="138"/>
      <c r="C87" s="361"/>
      <c r="D87" s="161"/>
      <c r="E87" s="61"/>
      <c r="F87" s="61"/>
      <c r="G87" s="61"/>
      <c r="H87" s="61"/>
      <c r="I87" s="61"/>
      <c r="J87" s="61"/>
      <c r="K87" s="61"/>
      <c r="L87" s="61"/>
      <c r="M87" s="61"/>
      <c r="N87" s="61"/>
      <c r="O87" s="61"/>
      <c r="P87" s="61"/>
      <c r="Q87" s="61"/>
      <c r="R87" s="61"/>
      <c r="S87" s="61"/>
      <c r="T87" s="61"/>
      <c r="U87" s="61"/>
      <c r="V87" s="61"/>
      <c r="W87" s="61"/>
      <c r="X87" s="61"/>
      <c r="Y87" s="61"/>
      <c r="Z87" s="142"/>
      <c r="AA87" s="160"/>
    </row>
    <row r="88" spans="1:27" ht="13.5">
      <c r="A88" s="382" t="s">
        <v>396</v>
      </c>
      <c r="B88" s="138"/>
      <c r="C88" s="361"/>
      <c r="D88" s="161"/>
      <c r="E88" s="61"/>
      <c r="F88" s="61"/>
      <c r="G88" s="61"/>
      <c r="H88" s="61"/>
      <c r="I88" s="61"/>
      <c r="J88" s="61"/>
      <c r="K88" s="61"/>
      <c r="L88" s="61"/>
      <c r="M88" s="61"/>
      <c r="N88" s="61"/>
      <c r="O88" s="61"/>
      <c r="P88" s="61"/>
      <c r="Q88" s="61"/>
      <c r="R88" s="61"/>
      <c r="S88" s="61"/>
      <c r="T88" s="61"/>
      <c r="U88" s="61"/>
      <c r="V88" s="61"/>
      <c r="W88" s="61"/>
      <c r="X88" s="61"/>
      <c r="Y88" s="61"/>
      <c r="Z88" s="142"/>
      <c r="AA88" s="160"/>
    </row>
    <row r="89" spans="1:27" ht="13.5">
      <c r="A89" s="382" t="s">
        <v>397</v>
      </c>
      <c r="B89" s="138"/>
      <c r="C89" s="361"/>
      <c r="D89" s="161"/>
      <c r="E89" s="61"/>
      <c r="F89" s="61"/>
      <c r="G89" s="61"/>
      <c r="H89" s="61"/>
      <c r="I89" s="61"/>
      <c r="J89" s="61"/>
      <c r="K89" s="61"/>
      <c r="L89" s="61"/>
      <c r="M89" s="61"/>
      <c r="N89" s="61"/>
      <c r="O89" s="61"/>
      <c r="P89" s="61"/>
      <c r="Q89" s="61"/>
      <c r="R89" s="61"/>
      <c r="S89" s="61"/>
      <c r="T89" s="61"/>
      <c r="U89" s="61"/>
      <c r="V89" s="61"/>
      <c r="W89" s="61"/>
      <c r="X89" s="61"/>
      <c r="Y89" s="61"/>
      <c r="Z89" s="142"/>
      <c r="AA89" s="160"/>
    </row>
    <row r="90" spans="1:27" ht="13.5">
      <c r="A90" s="382" t="s">
        <v>398</v>
      </c>
      <c r="B90" s="138"/>
      <c r="C90" s="361"/>
      <c r="D90" s="161"/>
      <c r="E90" s="61"/>
      <c r="F90" s="61"/>
      <c r="G90" s="61"/>
      <c r="H90" s="61"/>
      <c r="I90" s="61"/>
      <c r="J90" s="61"/>
      <c r="K90" s="61"/>
      <c r="L90" s="61"/>
      <c r="M90" s="61"/>
      <c r="N90" s="61"/>
      <c r="O90" s="61"/>
      <c r="P90" s="61"/>
      <c r="Q90" s="61"/>
      <c r="R90" s="61"/>
      <c r="S90" s="61"/>
      <c r="T90" s="61"/>
      <c r="U90" s="61"/>
      <c r="V90" s="61"/>
      <c r="W90" s="61"/>
      <c r="X90" s="61"/>
      <c r="Y90" s="61"/>
      <c r="Z90" s="142"/>
      <c r="AA90" s="160"/>
    </row>
    <row r="91" spans="1:27" ht="13.5">
      <c r="A91" s="382" t="s">
        <v>399</v>
      </c>
      <c r="B91" s="138"/>
      <c r="C91" s="361"/>
      <c r="D91" s="161"/>
      <c r="E91" s="61"/>
      <c r="F91" s="61"/>
      <c r="G91" s="61"/>
      <c r="H91" s="61"/>
      <c r="I91" s="61"/>
      <c r="J91" s="61"/>
      <c r="K91" s="61"/>
      <c r="L91" s="61"/>
      <c r="M91" s="61"/>
      <c r="N91" s="61"/>
      <c r="O91" s="61"/>
      <c r="P91" s="61"/>
      <c r="Q91" s="61"/>
      <c r="R91" s="61"/>
      <c r="S91" s="61"/>
      <c r="T91" s="61"/>
      <c r="U91" s="61"/>
      <c r="V91" s="61"/>
      <c r="W91" s="61"/>
      <c r="X91" s="61"/>
      <c r="Y91" s="61"/>
      <c r="Z91" s="142"/>
      <c r="AA91" s="160"/>
    </row>
    <row r="92" spans="1:27" ht="13.5">
      <c r="A92" s="382" t="s">
        <v>201</v>
      </c>
      <c r="B92" s="138"/>
      <c r="C92" s="361"/>
      <c r="D92" s="161"/>
      <c r="E92" s="61"/>
      <c r="F92" s="61"/>
      <c r="G92" s="61"/>
      <c r="H92" s="61"/>
      <c r="I92" s="61"/>
      <c r="J92" s="61"/>
      <c r="K92" s="61"/>
      <c r="L92" s="61"/>
      <c r="M92" s="61"/>
      <c r="N92" s="61"/>
      <c r="O92" s="61"/>
      <c r="P92" s="61"/>
      <c r="Q92" s="61"/>
      <c r="R92" s="61"/>
      <c r="S92" s="61"/>
      <c r="T92" s="61"/>
      <c r="U92" s="61"/>
      <c r="V92" s="61"/>
      <c r="W92" s="61"/>
      <c r="X92" s="61"/>
      <c r="Y92" s="61"/>
      <c r="Z92" s="142"/>
      <c r="AA92" s="160"/>
    </row>
    <row r="93" spans="1:27" ht="13.5">
      <c r="A93" s="382" t="s">
        <v>400</v>
      </c>
      <c r="B93" s="138"/>
      <c r="C93" s="361"/>
      <c r="D93" s="161"/>
      <c r="E93" s="61"/>
      <c r="F93" s="61"/>
      <c r="G93" s="61"/>
      <c r="H93" s="61"/>
      <c r="I93" s="61"/>
      <c r="J93" s="61"/>
      <c r="K93" s="61"/>
      <c r="L93" s="61"/>
      <c r="M93" s="61"/>
      <c r="N93" s="61"/>
      <c r="O93" s="61"/>
      <c r="P93" s="61"/>
      <c r="Q93" s="61"/>
      <c r="R93" s="61"/>
      <c r="S93" s="61"/>
      <c r="T93" s="61"/>
      <c r="U93" s="61"/>
      <c r="V93" s="61"/>
      <c r="W93" s="61"/>
      <c r="X93" s="61"/>
      <c r="Y93" s="61"/>
      <c r="Z93" s="142"/>
      <c r="AA93" s="160"/>
    </row>
    <row r="94" spans="1:27" ht="13.5">
      <c r="A94" s="382" t="s">
        <v>197</v>
      </c>
      <c r="B94" s="138"/>
      <c r="C94" s="361"/>
      <c r="D94" s="161"/>
      <c r="E94" s="61"/>
      <c r="F94" s="61"/>
      <c r="G94" s="61"/>
      <c r="H94" s="61"/>
      <c r="I94" s="61"/>
      <c r="J94" s="61"/>
      <c r="K94" s="61"/>
      <c r="L94" s="61"/>
      <c r="M94" s="61"/>
      <c r="N94" s="61"/>
      <c r="O94" s="61"/>
      <c r="P94" s="61"/>
      <c r="Q94" s="61"/>
      <c r="R94" s="61"/>
      <c r="S94" s="61"/>
      <c r="T94" s="61"/>
      <c r="U94" s="61"/>
      <c r="V94" s="61"/>
      <c r="W94" s="61"/>
      <c r="X94" s="61"/>
      <c r="Y94" s="61"/>
      <c r="Z94" s="142"/>
      <c r="AA94" s="160"/>
    </row>
    <row r="95" spans="1:27" ht="13.5">
      <c r="A95" s="382" t="s">
        <v>401</v>
      </c>
      <c r="B95" s="138"/>
      <c r="C95" s="361"/>
      <c r="D95" s="161"/>
      <c r="E95" s="61"/>
      <c r="F95" s="61"/>
      <c r="G95" s="61"/>
      <c r="H95" s="61"/>
      <c r="I95" s="61"/>
      <c r="J95" s="61"/>
      <c r="K95" s="61"/>
      <c r="L95" s="61"/>
      <c r="M95" s="61"/>
      <c r="N95" s="61"/>
      <c r="O95" s="61"/>
      <c r="P95" s="61"/>
      <c r="Q95" s="61"/>
      <c r="R95" s="61"/>
      <c r="S95" s="61"/>
      <c r="T95" s="61"/>
      <c r="U95" s="61"/>
      <c r="V95" s="61"/>
      <c r="W95" s="61"/>
      <c r="X95" s="61"/>
      <c r="Y95" s="61"/>
      <c r="Z95" s="142"/>
      <c r="AA95" s="160"/>
    </row>
    <row r="96" spans="1:27" ht="13.5">
      <c r="A96" s="382" t="s">
        <v>402</v>
      </c>
      <c r="B96" s="138"/>
      <c r="C96" s="361"/>
      <c r="D96" s="161"/>
      <c r="E96" s="61"/>
      <c r="F96" s="61"/>
      <c r="G96" s="61"/>
      <c r="H96" s="61"/>
      <c r="I96" s="61"/>
      <c r="J96" s="61"/>
      <c r="K96" s="61"/>
      <c r="L96" s="61"/>
      <c r="M96" s="61"/>
      <c r="N96" s="61"/>
      <c r="O96" s="61"/>
      <c r="P96" s="61"/>
      <c r="Q96" s="61"/>
      <c r="R96" s="61"/>
      <c r="S96" s="61"/>
      <c r="T96" s="61"/>
      <c r="U96" s="61"/>
      <c r="V96" s="61"/>
      <c r="W96" s="61"/>
      <c r="X96" s="61"/>
      <c r="Y96" s="61"/>
      <c r="Z96" s="142"/>
      <c r="AA96" s="160"/>
    </row>
    <row r="97" spans="1:27" ht="13.5">
      <c r="A97" s="382" t="s">
        <v>343</v>
      </c>
      <c r="B97" s="138"/>
      <c r="C97" s="361"/>
      <c r="D97" s="161"/>
      <c r="E97" s="61"/>
      <c r="F97" s="61"/>
      <c r="G97" s="61"/>
      <c r="H97" s="61"/>
      <c r="I97" s="61"/>
      <c r="J97" s="61"/>
      <c r="K97" s="61"/>
      <c r="L97" s="61"/>
      <c r="M97" s="61"/>
      <c r="N97" s="61"/>
      <c r="O97" s="61"/>
      <c r="P97" s="61"/>
      <c r="Q97" s="61"/>
      <c r="R97" s="61"/>
      <c r="S97" s="61"/>
      <c r="T97" s="61"/>
      <c r="U97" s="61"/>
      <c r="V97" s="61"/>
      <c r="W97" s="61"/>
      <c r="X97" s="61"/>
      <c r="Y97" s="61"/>
      <c r="Z97" s="142"/>
      <c r="AA97" s="160"/>
    </row>
    <row r="98" spans="1:27" ht="13.5">
      <c r="A98" s="227" t="s">
        <v>313</v>
      </c>
      <c r="B98" s="138"/>
      <c r="C98" s="361">
        <f aca="true" t="shared" si="12" ref="C98:Y98">SUM(C99:C101)</f>
        <v>0</v>
      </c>
      <c r="D98" s="161">
        <f t="shared" si="12"/>
        <v>0</v>
      </c>
      <c r="E98" s="61">
        <f t="shared" si="12"/>
        <v>0</v>
      </c>
      <c r="F98" s="61">
        <f t="shared" si="12"/>
        <v>0</v>
      </c>
      <c r="G98" s="61">
        <f t="shared" si="12"/>
        <v>0</v>
      </c>
      <c r="H98" s="61">
        <f t="shared" si="12"/>
        <v>0</v>
      </c>
      <c r="I98" s="61">
        <f t="shared" si="12"/>
        <v>0</v>
      </c>
      <c r="J98" s="61">
        <f t="shared" si="12"/>
        <v>0</v>
      </c>
      <c r="K98" s="61">
        <f t="shared" si="12"/>
        <v>0</v>
      </c>
      <c r="L98" s="61">
        <f t="shared" si="12"/>
        <v>0</v>
      </c>
      <c r="M98" s="61">
        <f t="shared" si="12"/>
        <v>0</v>
      </c>
      <c r="N98" s="61">
        <f t="shared" si="12"/>
        <v>0</v>
      </c>
      <c r="O98" s="61">
        <f t="shared" si="12"/>
        <v>0</v>
      </c>
      <c r="P98" s="61">
        <f t="shared" si="12"/>
        <v>0</v>
      </c>
      <c r="Q98" s="61">
        <f t="shared" si="12"/>
        <v>0</v>
      </c>
      <c r="R98" s="61">
        <f t="shared" si="12"/>
        <v>0</v>
      </c>
      <c r="S98" s="61">
        <f t="shared" si="12"/>
        <v>0</v>
      </c>
      <c r="T98" s="61">
        <f t="shared" si="12"/>
        <v>0</v>
      </c>
      <c r="U98" s="61">
        <f t="shared" si="12"/>
        <v>0</v>
      </c>
      <c r="V98" s="61">
        <f t="shared" si="12"/>
        <v>0</v>
      </c>
      <c r="W98" s="61">
        <f t="shared" si="12"/>
        <v>0</v>
      </c>
      <c r="X98" s="61">
        <f t="shared" si="12"/>
        <v>0</v>
      </c>
      <c r="Y98" s="61">
        <f t="shared" si="12"/>
        <v>0</v>
      </c>
      <c r="Z98" s="142">
        <f>+IF(X98&lt;&gt;0,+(Y98/X98)*100,0)</f>
        <v>0</v>
      </c>
      <c r="AA98" s="160">
        <f>SUM(AA99:AA101)</f>
        <v>0</v>
      </c>
    </row>
    <row r="99" spans="1:27" ht="13.5">
      <c r="A99" s="382" t="s">
        <v>403</v>
      </c>
      <c r="B99" s="138"/>
      <c r="C99" s="361"/>
      <c r="D99" s="161"/>
      <c r="E99" s="61"/>
      <c r="F99" s="61"/>
      <c r="G99" s="61"/>
      <c r="H99" s="61"/>
      <c r="I99" s="61"/>
      <c r="J99" s="61"/>
      <c r="K99" s="61"/>
      <c r="L99" s="61"/>
      <c r="M99" s="61"/>
      <c r="N99" s="61"/>
      <c r="O99" s="61"/>
      <c r="P99" s="61"/>
      <c r="Q99" s="61"/>
      <c r="R99" s="61"/>
      <c r="S99" s="61"/>
      <c r="T99" s="61"/>
      <c r="U99" s="61"/>
      <c r="V99" s="61"/>
      <c r="W99" s="61"/>
      <c r="X99" s="61"/>
      <c r="Y99" s="61"/>
      <c r="Z99" s="142"/>
      <c r="AA99" s="160"/>
    </row>
    <row r="100" spans="1:27" ht="13.5">
      <c r="A100" s="382" t="s">
        <v>404</v>
      </c>
      <c r="B100" s="138"/>
      <c r="C100" s="361"/>
      <c r="D100" s="161"/>
      <c r="E100" s="61"/>
      <c r="F100" s="61"/>
      <c r="G100" s="61"/>
      <c r="H100" s="61"/>
      <c r="I100" s="61"/>
      <c r="J100" s="61"/>
      <c r="K100" s="61"/>
      <c r="L100" s="61"/>
      <c r="M100" s="61"/>
      <c r="N100" s="61"/>
      <c r="O100" s="61"/>
      <c r="P100" s="61"/>
      <c r="Q100" s="61"/>
      <c r="R100" s="61"/>
      <c r="S100" s="61"/>
      <c r="T100" s="61"/>
      <c r="U100" s="61"/>
      <c r="V100" s="61"/>
      <c r="W100" s="61"/>
      <c r="X100" s="61"/>
      <c r="Y100" s="61"/>
      <c r="Z100" s="142"/>
      <c r="AA100" s="160"/>
    </row>
    <row r="101" spans="1:27" ht="13.5">
      <c r="A101" s="382" t="s">
        <v>343</v>
      </c>
      <c r="B101" s="138"/>
      <c r="C101" s="361"/>
      <c r="D101" s="161"/>
      <c r="E101" s="61"/>
      <c r="F101" s="61"/>
      <c r="G101" s="61"/>
      <c r="H101" s="61"/>
      <c r="I101" s="61"/>
      <c r="J101" s="61"/>
      <c r="K101" s="61"/>
      <c r="L101" s="61"/>
      <c r="M101" s="61"/>
      <c r="N101" s="61"/>
      <c r="O101" s="61"/>
      <c r="P101" s="61"/>
      <c r="Q101" s="61"/>
      <c r="R101" s="61"/>
      <c r="S101" s="61"/>
      <c r="T101" s="61"/>
      <c r="U101" s="61"/>
      <c r="V101" s="61"/>
      <c r="W101" s="61"/>
      <c r="X101" s="61"/>
      <c r="Y101" s="61"/>
      <c r="Z101" s="142"/>
      <c r="AA101" s="160"/>
    </row>
    <row r="102" spans="1:27" ht="4.5" customHeight="1">
      <c r="A102" s="147"/>
      <c r="B102" s="138"/>
      <c r="C102" s="383"/>
      <c r="D102" s="318"/>
      <c r="E102" s="61"/>
      <c r="F102" s="60"/>
      <c r="G102" s="361"/>
      <c r="H102" s="61"/>
      <c r="I102" s="61"/>
      <c r="J102" s="60"/>
      <c r="K102" s="361"/>
      <c r="L102" s="61"/>
      <c r="M102" s="61"/>
      <c r="N102" s="60"/>
      <c r="O102" s="361"/>
      <c r="P102" s="61"/>
      <c r="Q102" s="61"/>
      <c r="R102" s="60"/>
      <c r="S102" s="361"/>
      <c r="T102" s="61"/>
      <c r="U102" s="61"/>
      <c r="V102" s="61"/>
      <c r="W102" s="60"/>
      <c r="X102" s="361"/>
      <c r="Y102" s="61"/>
      <c r="Z102" s="142"/>
      <c r="AA102" s="63"/>
    </row>
    <row r="103" spans="1:27" ht="13.5">
      <c r="A103" s="148" t="s">
        <v>315</v>
      </c>
      <c r="B103" s="138"/>
      <c r="C103" s="384">
        <f aca="true" t="shared" si="13" ref="C103:Y103">SUM(C104:C108)</f>
        <v>0</v>
      </c>
      <c r="D103" s="385">
        <f t="shared" si="13"/>
        <v>0</v>
      </c>
      <c r="E103" s="386">
        <f t="shared" si="13"/>
        <v>0</v>
      </c>
      <c r="F103" s="387">
        <f t="shared" si="13"/>
        <v>0</v>
      </c>
      <c r="G103" s="388">
        <f t="shared" si="13"/>
        <v>0</v>
      </c>
      <c r="H103" s="386">
        <f t="shared" si="13"/>
        <v>0</v>
      </c>
      <c r="I103" s="386">
        <f t="shared" si="13"/>
        <v>0</v>
      </c>
      <c r="J103" s="387">
        <f t="shared" si="13"/>
        <v>0</v>
      </c>
      <c r="K103" s="388">
        <f t="shared" si="13"/>
        <v>0</v>
      </c>
      <c r="L103" s="386">
        <f t="shared" si="13"/>
        <v>0</v>
      </c>
      <c r="M103" s="386">
        <f t="shared" si="13"/>
        <v>0</v>
      </c>
      <c r="N103" s="387">
        <f t="shared" si="13"/>
        <v>0</v>
      </c>
      <c r="O103" s="388">
        <f t="shared" si="13"/>
        <v>0</v>
      </c>
      <c r="P103" s="386">
        <f t="shared" si="13"/>
        <v>0</v>
      </c>
      <c r="Q103" s="386">
        <f t="shared" si="13"/>
        <v>0</v>
      </c>
      <c r="R103" s="387">
        <f t="shared" si="13"/>
        <v>0</v>
      </c>
      <c r="S103" s="388">
        <f t="shared" si="13"/>
        <v>0</v>
      </c>
      <c r="T103" s="386">
        <f t="shared" si="13"/>
        <v>0</v>
      </c>
      <c r="U103" s="386">
        <f t="shared" si="13"/>
        <v>0</v>
      </c>
      <c r="V103" s="386">
        <f t="shared" si="13"/>
        <v>0</v>
      </c>
      <c r="W103" s="387">
        <f t="shared" si="13"/>
        <v>0</v>
      </c>
      <c r="X103" s="388">
        <f t="shared" si="13"/>
        <v>0</v>
      </c>
      <c r="Y103" s="386">
        <f t="shared" si="13"/>
        <v>0</v>
      </c>
      <c r="Z103" s="389">
        <f>+IF(X103&lt;&gt;0,+(Y103/X103)*100,0)</f>
        <v>0</v>
      </c>
      <c r="AA103" s="390">
        <f>SUM(AA104:AA108)</f>
        <v>0</v>
      </c>
    </row>
    <row r="104" spans="1:27" ht="13.5">
      <c r="A104" s="227" t="s">
        <v>405</v>
      </c>
      <c r="B104" s="138"/>
      <c r="C104" s="361"/>
      <c r="D104" s="161"/>
      <c r="E104" s="61"/>
      <c r="F104" s="61"/>
      <c r="G104" s="61"/>
      <c r="H104" s="61"/>
      <c r="I104" s="61"/>
      <c r="J104" s="61"/>
      <c r="K104" s="61"/>
      <c r="L104" s="61"/>
      <c r="M104" s="61"/>
      <c r="N104" s="61"/>
      <c r="O104" s="61"/>
      <c r="P104" s="61"/>
      <c r="Q104" s="61"/>
      <c r="R104" s="61"/>
      <c r="S104" s="61"/>
      <c r="T104" s="61"/>
      <c r="U104" s="61"/>
      <c r="V104" s="61"/>
      <c r="W104" s="61"/>
      <c r="X104" s="61"/>
      <c r="Y104" s="61"/>
      <c r="Z104" s="142"/>
      <c r="AA104" s="160"/>
    </row>
    <row r="105" spans="1:27" ht="13.5">
      <c r="A105" s="229" t="s">
        <v>406</v>
      </c>
      <c r="B105" s="138"/>
      <c r="C105" s="361"/>
      <c r="D105" s="161"/>
      <c r="E105" s="61"/>
      <c r="F105" s="61"/>
      <c r="G105" s="61"/>
      <c r="H105" s="61"/>
      <c r="I105" s="61"/>
      <c r="J105" s="61"/>
      <c r="K105" s="61"/>
      <c r="L105" s="61"/>
      <c r="M105" s="61"/>
      <c r="N105" s="61"/>
      <c r="O105" s="61"/>
      <c r="P105" s="61"/>
      <c r="Q105" s="61"/>
      <c r="R105" s="61"/>
      <c r="S105" s="61"/>
      <c r="T105" s="61"/>
      <c r="U105" s="61"/>
      <c r="V105" s="61"/>
      <c r="W105" s="61"/>
      <c r="X105" s="61"/>
      <c r="Y105" s="61"/>
      <c r="Z105" s="142"/>
      <c r="AA105" s="160"/>
    </row>
    <row r="106" spans="1:27" ht="13.5">
      <c r="A106" s="227" t="s">
        <v>407</v>
      </c>
      <c r="B106" s="138"/>
      <c r="C106" s="361"/>
      <c r="D106" s="161"/>
      <c r="E106" s="61"/>
      <c r="F106" s="61"/>
      <c r="G106" s="61"/>
      <c r="H106" s="61"/>
      <c r="I106" s="61"/>
      <c r="J106" s="61"/>
      <c r="K106" s="61"/>
      <c r="L106" s="61"/>
      <c r="M106" s="61"/>
      <c r="N106" s="61"/>
      <c r="O106" s="61"/>
      <c r="P106" s="61"/>
      <c r="Q106" s="61"/>
      <c r="R106" s="61"/>
      <c r="S106" s="61"/>
      <c r="T106" s="61"/>
      <c r="U106" s="61"/>
      <c r="V106" s="61"/>
      <c r="W106" s="61"/>
      <c r="X106" s="61"/>
      <c r="Y106" s="61"/>
      <c r="Z106" s="142"/>
      <c r="AA106" s="160"/>
    </row>
    <row r="107" spans="1:27" ht="13.5">
      <c r="A107" s="227" t="s">
        <v>408</v>
      </c>
      <c r="B107" s="138"/>
      <c r="C107" s="361"/>
      <c r="D107" s="161"/>
      <c r="E107" s="61"/>
      <c r="F107" s="61"/>
      <c r="G107" s="61"/>
      <c r="H107" s="61"/>
      <c r="I107" s="61"/>
      <c r="J107" s="61"/>
      <c r="K107" s="61"/>
      <c r="L107" s="61"/>
      <c r="M107" s="61"/>
      <c r="N107" s="61"/>
      <c r="O107" s="61"/>
      <c r="P107" s="61"/>
      <c r="Q107" s="61"/>
      <c r="R107" s="61"/>
      <c r="S107" s="61"/>
      <c r="T107" s="61"/>
      <c r="U107" s="61"/>
      <c r="V107" s="61"/>
      <c r="W107" s="61"/>
      <c r="X107" s="61"/>
      <c r="Y107" s="61"/>
      <c r="Z107" s="142"/>
      <c r="AA107" s="160"/>
    </row>
    <row r="108" spans="1:27" ht="13.5">
      <c r="A108" s="229" t="s">
        <v>409</v>
      </c>
      <c r="B108" s="138"/>
      <c r="C108" s="361"/>
      <c r="D108" s="161"/>
      <c r="E108" s="61"/>
      <c r="F108" s="61"/>
      <c r="G108" s="61"/>
      <c r="H108" s="61"/>
      <c r="I108" s="61"/>
      <c r="J108" s="61"/>
      <c r="K108" s="61"/>
      <c r="L108" s="61"/>
      <c r="M108" s="61"/>
      <c r="N108" s="61"/>
      <c r="O108" s="61"/>
      <c r="P108" s="61"/>
      <c r="Q108" s="61"/>
      <c r="R108" s="61"/>
      <c r="S108" s="61"/>
      <c r="T108" s="61"/>
      <c r="U108" s="61"/>
      <c r="V108" s="61"/>
      <c r="W108" s="61"/>
      <c r="X108" s="61"/>
      <c r="Y108" s="61"/>
      <c r="Z108" s="142"/>
      <c r="AA108" s="160"/>
    </row>
    <row r="109" spans="1:27" ht="4.5" customHeight="1">
      <c r="A109" s="391"/>
      <c r="B109" s="138"/>
      <c r="C109" s="383"/>
      <c r="D109" s="318"/>
      <c r="E109" s="61"/>
      <c r="F109" s="60"/>
      <c r="G109" s="361"/>
      <c r="H109" s="61"/>
      <c r="I109" s="61"/>
      <c r="J109" s="60"/>
      <c r="K109" s="361"/>
      <c r="L109" s="61"/>
      <c r="M109" s="61"/>
      <c r="N109" s="60"/>
      <c r="O109" s="361"/>
      <c r="P109" s="61"/>
      <c r="Q109" s="61"/>
      <c r="R109" s="60"/>
      <c r="S109" s="361"/>
      <c r="T109" s="61"/>
      <c r="U109" s="61"/>
      <c r="V109" s="61"/>
      <c r="W109" s="60"/>
      <c r="X109" s="361"/>
      <c r="Y109" s="61"/>
      <c r="Z109" s="142"/>
      <c r="AA109" s="63"/>
    </row>
    <row r="110" spans="1:27" ht="13.5">
      <c r="A110" s="392" t="s">
        <v>318</v>
      </c>
      <c r="B110" s="138"/>
      <c r="C110" s="379">
        <f aca="true" t="shared" si="14" ref="C110:Y110">+C111+C114</f>
        <v>0</v>
      </c>
      <c r="D110" s="380">
        <f t="shared" si="14"/>
        <v>0</v>
      </c>
      <c r="E110" s="102">
        <f t="shared" si="14"/>
        <v>0</v>
      </c>
      <c r="F110" s="101">
        <f t="shared" si="14"/>
        <v>0</v>
      </c>
      <c r="G110" s="381">
        <f t="shared" si="14"/>
        <v>0</v>
      </c>
      <c r="H110" s="102">
        <f t="shared" si="14"/>
        <v>0</v>
      </c>
      <c r="I110" s="102">
        <f t="shared" si="14"/>
        <v>0</v>
      </c>
      <c r="J110" s="101">
        <f t="shared" si="14"/>
        <v>0</v>
      </c>
      <c r="K110" s="381">
        <f t="shared" si="14"/>
        <v>0</v>
      </c>
      <c r="L110" s="102">
        <f t="shared" si="14"/>
        <v>0</v>
      </c>
      <c r="M110" s="102">
        <f t="shared" si="14"/>
        <v>0</v>
      </c>
      <c r="N110" s="101">
        <f t="shared" si="14"/>
        <v>0</v>
      </c>
      <c r="O110" s="381">
        <f t="shared" si="14"/>
        <v>0</v>
      </c>
      <c r="P110" s="102">
        <f t="shared" si="14"/>
        <v>0</v>
      </c>
      <c r="Q110" s="102">
        <f t="shared" si="14"/>
        <v>0</v>
      </c>
      <c r="R110" s="101">
        <f t="shared" si="14"/>
        <v>0</v>
      </c>
      <c r="S110" s="381">
        <f t="shared" si="14"/>
        <v>0</v>
      </c>
      <c r="T110" s="102">
        <f t="shared" si="14"/>
        <v>0</v>
      </c>
      <c r="U110" s="102">
        <f t="shared" si="14"/>
        <v>0</v>
      </c>
      <c r="V110" s="102">
        <f t="shared" si="14"/>
        <v>0</v>
      </c>
      <c r="W110" s="101">
        <f t="shared" si="14"/>
        <v>0</v>
      </c>
      <c r="X110" s="381">
        <f t="shared" si="14"/>
        <v>0</v>
      </c>
      <c r="Y110" s="102">
        <f t="shared" si="14"/>
        <v>0</v>
      </c>
      <c r="Z110" s="139">
        <f>+IF(X110&lt;&gt;0,+(Y110/X110)*100,0)</f>
        <v>0</v>
      </c>
      <c r="AA110" s="104">
        <f>+AA111+AA114</f>
        <v>0</v>
      </c>
    </row>
    <row r="111" spans="1:27" ht="13.5">
      <c r="A111" s="227" t="s">
        <v>316</v>
      </c>
      <c r="B111" s="138"/>
      <c r="C111" s="359">
        <f aca="true" t="shared" si="15" ref="C111:Y111">SUM(C112:C113)</f>
        <v>0</v>
      </c>
      <c r="D111" s="360">
        <f t="shared" si="15"/>
        <v>0</v>
      </c>
      <c r="E111" s="321">
        <f t="shared" si="15"/>
        <v>0</v>
      </c>
      <c r="F111" s="321">
        <f t="shared" si="15"/>
        <v>0</v>
      </c>
      <c r="G111" s="321">
        <f t="shared" si="15"/>
        <v>0</v>
      </c>
      <c r="H111" s="321">
        <f t="shared" si="15"/>
        <v>0</v>
      </c>
      <c r="I111" s="321">
        <f t="shared" si="15"/>
        <v>0</v>
      </c>
      <c r="J111" s="321">
        <f t="shared" si="15"/>
        <v>0</v>
      </c>
      <c r="K111" s="321">
        <f t="shared" si="15"/>
        <v>0</v>
      </c>
      <c r="L111" s="321">
        <f t="shared" si="15"/>
        <v>0</v>
      </c>
      <c r="M111" s="321">
        <f t="shared" si="15"/>
        <v>0</v>
      </c>
      <c r="N111" s="321">
        <f t="shared" si="15"/>
        <v>0</v>
      </c>
      <c r="O111" s="321">
        <f t="shared" si="15"/>
        <v>0</v>
      </c>
      <c r="P111" s="321">
        <f t="shared" si="15"/>
        <v>0</v>
      </c>
      <c r="Q111" s="321">
        <f t="shared" si="15"/>
        <v>0</v>
      </c>
      <c r="R111" s="321">
        <f t="shared" si="15"/>
        <v>0</v>
      </c>
      <c r="S111" s="321">
        <f t="shared" si="15"/>
        <v>0</v>
      </c>
      <c r="T111" s="321">
        <f t="shared" si="15"/>
        <v>0</v>
      </c>
      <c r="U111" s="321">
        <f t="shared" si="15"/>
        <v>0</v>
      </c>
      <c r="V111" s="321">
        <f t="shared" si="15"/>
        <v>0</v>
      </c>
      <c r="W111" s="321">
        <f t="shared" si="15"/>
        <v>0</v>
      </c>
      <c r="X111" s="321">
        <f t="shared" si="15"/>
        <v>0</v>
      </c>
      <c r="Y111" s="321">
        <f t="shared" si="15"/>
        <v>0</v>
      </c>
      <c r="Z111" s="356">
        <f>+IF(X111&lt;&gt;0,+(Y111/X111)*100,0)</f>
        <v>0</v>
      </c>
      <c r="AA111" s="362">
        <f>SUM(AA112:AA113)</f>
        <v>0</v>
      </c>
    </row>
    <row r="112" spans="1:27" ht="13.5">
      <c r="A112" s="382" t="s">
        <v>410</v>
      </c>
      <c r="B112" s="138"/>
      <c r="C112" s="361"/>
      <c r="D112" s="161"/>
      <c r="E112" s="61"/>
      <c r="F112" s="61"/>
      <c r="G112" s="61"/>
      <c r="H112" s="61"/>
      <c r="I112" s="61"/>
      <c r="J112" s="61"/>
      <c r="K112" s="61"/>
      <c r="L112" s="61"/>
      <c r="M112" s="61"/>
      <c r="N112" s="61"/>
      <c r="O112" s="61"/>
      <c r="P112" s="61"/>
      <c r="Q112" s="61"/>
      <c r="R112" s="61"/>
      <c r="S112" s="61"/>
      <c r="T112" s="61"/>
      <c r="U112" s="61"/>
      <c r="V112" s="61"/>
      <c r="W112" s="61"/>
      <c r="X112" s="61"/>
      <c r="Y112" s="61"/>
      <c r="Z112" s="142"/>
      <c r="AA112" s="160"/>
    </row>
    <row r="113" spans="1:27" ht="13.5">
      <c r="A113" s="382" t="s">
        <v>411</v>
      </c>
      <c r="B113" s="138"/>
      <c r="C113" s="361"/>
      <c r="D113" s="161"/>
      <c r="E113" s="61"/>
      <c r="F113" s="61"/>
      <c r="G113" s="61"/>
      <c r="H113" s="61"/>
      <c r="I113" s="61"/>
      <c r="J113" s="61"/>
      <c r="K113" s="61"/>
      <c r="L113" s="61"/>
      <c r="M113" s="61"/>
      <c r="N113" s="61"/>
      <c r="O113" s="61"/>
      <c r="P113" s="61"/>
      <c r="Q113" s="61"/>
      <c r="R113" s="61"/>
      <c r="S113" s="61"/>
      <c r="T113" s="61"/>
      <c r="U113" s="61"/>
      <c r="V113" s="61"/>
      <c r="W113" s="61"/>
      <c r="X113" s="61"/>
      <c r="Y113" s="61"/>
      <c r="Z113" s="142"/>
      <c r="AA113" s="160"/>
    </row>
    <row r="114" spans="1:27" ht="13.5">
      <c r="A114" s="227" t="s">
        <v>317</v>
      </c>
      <c r="B114" s="138"/>
      <c r="C114" s="361">
        <f aca="true" t="shared" si="16" ref="C114:Y114">SUM(C115:C116)</f>
        <v>0</v>
      </c>
      <c r="D114" s="161">
        <f t="shared" si="16"/>
        <v>0</v>
      </c>
      <c r="E114" s="61">
        <f t="shared" si="16"/>
        <v>0</v>
      </c>
      <c r="F114" s="61">
        <f t="shared" si="16"/>
        <v>0</v>
      </c>
      <c r="G114" s="61">
        <f t="shared" si="16"/>
        <v>0</v>
      </c>
      <c r="H114" s="61">
        <f t="shared" si="16"/>
        <v>0</v>
      </c>
      <c r="I114" s="61">
        <f t="shared" si="16"/>
        <v>0</v>
      </c>
      <c r="J114" s="61">
        <f t="shared" si="16"/>
        <v>0</v>
      </c>
      <c r="K114" s="61">
        <f t="shared" si="16"/>
        <v>0</v>
      </c>
      <c r="L114" s="61">
        <f t="shared" si="16"/>
        <v>0</v>
      </c>
      <c r="M114" s="61">
        <f t="shared" si="16"/>
        <v>0</v>
      </c>
      <c r="N114" s="61">
        <f t="shared" si="16"/>
        <v>0</v>
      </c>
      <c r="O114" s="61">
        <f t="shared" si="16"/>
        <v>0</v>
      </c>
      <c r="P114" s="61">
        <f t="shared" si="16"/>
        <v>0</v>
      </c>
      <c r="Q114" s="61">
        <f t="shared" si="16"/>
        <v>0</v>
      </c>
      <c r="R114" s="61">
        <f t="shared" si="16"/>
        <v>0</v>
      </c>
      <c r="S114" s="61">
        <f t="shared" si="16"/>
        <v>0</v>
      </c>
      <c r="T114" s="61">
        <f t="shared" si="16"/>
        <v>0</v>
      </c>
      <c r="U114" s="61">
        <f t="shared" si="16"/>
        <v>0</v>
      </c>
      <c r="V114" s="61">
        <f t="shared" si="16"/>
        <v>0</v>
      </c>
      <c r="W114" s="61">
        <f t="shared" si="16"/>
        <v>0</v>
      </c>
      <c r="X114" s="61">
        <f t="shared" si="16"/>
        <v>0</v>
      </c>
      <c r="Y114" s="61">
        <f t="shared" si="16"/>
        <v>0</v>
      </c>
      <c r="Z114" s="142">
        <f>+IF(X114&lt;&gt;0,+(Y114/X114)*100,0)</f>
        <v>0</v>
      </c>
      <c r="AA114" s="160">
        <f>SUM(AA115:AA116)</f>
        <v>0</v>
      </c>
    </row>
    <row r="115" spans="1:27" ht="13.5">
      <c r="A115" s="382" t="s">
        <v>410</v>
      </c>
      <c r="B115" s="138"/>
      <c r="C115" s="361"/>
      <c r="D115" s="161"/>
      <c r="E115" s="61"/>
      <c r="F115" s="61"/>
      <c r="G115" s="61"/>
      <c r="H115" s="61"/>
      <c r="I115" s="61"/>
      <c r="J115" s="61"/>
      <c r="K115" s="61"/>
      <c r="L115" s="61"/>
      <c r="M115" s="61"/>
      <c r="N115" s="61"/>
      <c r="O115" s="61"/>
      <c r="P115" s="61"/>
      <c r="Q115" s="61"/>
      <c r="R115" s="61"/>
      <c r="S115" s="61"/>
      <c r="T115" s="61"/>
      <c r="U115" s="61"/>
      <c r="V115" s="61"/>
      <c r="W115" s="61"/>
      <c r="X115" s="61"/>
      <c r="Y115" s="61"/>
      <c r="Z115" s="142"/>
      <c r="AA115" s="160"/>
    </row>
    <row r="116" spans="1:27" ht="13.5">
      <c r="A116" s="382" t="s">
        <v>411</v>
      </c>
      <c r="B116" s="138"/>
      <c r="C116" s="361"/>
      <c r="D116" s="161"/>
      <c r="E116" s="61"/>
      <c r="F116" s="61"/>
      <c r="G116" s="61"/>
      <c r="H116" s="61"/>
      <c r="I116" s="61"/>
      <c r="J116" s="61"/>
      <c r="K116" s="61"/>
      <c r="L116" s="61"/>
      <c r="M116" s="61"/>
      <c r="N116" s="61"/>
      <c r="O116" s="61"/>
      <c r="P116" s="61"/>
      <c r="Q116" s="61"/>
      <c r="R116" s="61"/>
      <c r="S116" s="61"/>
      <c r="T116" s="61"/>
      <c r="U116" s="61"/>
      <c r="V116" s="61"/>
      <c r="W116" s="61"/>
      <c r="X116" s="61"/>
      <c r="Y116" s="61"/>
      <c r="Z116" s="142"/>
      <c r="AA116" s="160"/>
    </row>
    <row r="117" spans="1:27" ht="4.5" customHeight="1">
      <c r="A117" s="391"/>
      <c r="B117" s="138"/>
      <c r="C117" s="383"/>
      <c r="D117" s="318"/>
      <c r="E117" s="61"/>
      <c r="F117" s="60"/>
      <c r="G117" s="361"/>
      <c r="H117" s="61"/>
      <c r="I117" s="61"/>
      <c r="J117" s="60"/>
      <c r="K117" s="361"/>
      <c r="L117" s="61"/>
      <c r="M117" s="61"/>
      <c r="N117" s="60"/>
      <c r="O117" s="361"/>
      <c r="P117" s="61"/>
      <c r="Q117" s="61"/>
      <c r="R117" s="60"/>
      <c r="S117" s="361"/>
      <c r="T117" s="61"/>
      <c r="U117" s="61"/>
      <c r="V117" s="61"/>
      <c r="W117" s="60"/>
      <c r="X117" s="361"/>
      <c r="Y117" s="61"/>
      <c r="Z117" s="142"/>
      <c r="AA117" s="63"/>
    </row>
    <row r="118" spans="1:27" ht="13.5">
      <c r="A118" s="392" t="s">
        <v>320</v>
      </c>
      <c r="B118" s="138"/>
      <c r="C118" s="379">
        <f aca="true" t="shared" si="17" ref="C118:Y118">+C119+C131</f>
        <v>0</v>
      </c>
      <c r="D118" s="380">
        <f t="shared" si="17"/>
        <v>0</v>
      </c>
      <c r="E118" s="102">
        <f t="shared" si="17"/>
        <v>12500000</v>
      </c>
      <c r="F118" s="101">
        <f t="shared" si="17"/>
        <v>12500000</v>
      </c>
      <c r="G118" s="381">
        <f t="shared" si="17"/>
        <v>0</v>
      </c>
      <c r="H118" s="102">
        <f t="shared" si="17"/>
        <v>0</v>
      </c>
      <c r="I118" s="102">
        <f t="shared" si="17"/>
        <v>0</v>
      </c>
      <c r="J118" s="101">
        <f t="shared" si="17"/>
        <v>0</v>
      </c>
      <c r="K118" s="381">
        <f t="shared" si="17"/>
        <v>0</v>
      </c>
      <c r="L118" s="102">
        <f t="shared" si="17"/>
        <v>0</v>
      </c>
      <c r="M118" s="102">
        <f t="shared" si="17"/>
        <v>0</v>
      </c>
      <c r="N118" s="101">
        <f t="shared" si="17"/>
        <v>0</v>
      </c>
      <c r="O118" s="381">
        <f t="shared" si="17"/>
        <v>0</v>
      </c>
      <c r="P118" s="102">
        <f t="shared" si="17"/>
        <v>0</v>
      </c>
      <c r="Q118" s="102">
        <f t="shared" si="17"/>
        <v>0</v>
      </c>
      <c r="R118" s="101">
        <f t="shared" si="17"/>
        <v>0</v>
      </c>
      <c r="S118" s="381">
        <f t="shared" si="17"/>
        <v>0</v>
      </c>
      <c r="T118" s="102">
        <f t="shared" si="17"/>
        <v>0</v>
      </c>
      <c r="U118" s="102">
        <f t="shared" si="17"/>
        <v>0</v>
      </c>
      <c r="V118" s="102">
        <f t="shared" si="17"/>
        <v>0</v>
      </c>
      <c r="W118" s="101">
        <f t="shared" si="17"/>
        <v>0</v>
      </c>
      <c r="X118" s="381">
        <f t="shared" si="17"/>
        <v>3124998</v>
      </c>
      <c r="Y118" s="102">
        <f t="shared" si="17"/>
        <v>-3124998</v>
      </c>
      <c r="Z118" s="139">
        <f>+IF(X118&lt;&gt;0,+(Y118/X118)*100,0)</f>
        <v>-100</v>
      </c>
      <c r="AA118" s="104">
        <f>+AA119+AA131</f>
        <v>12500000</v>
      </c>
    </row>
    <row r="119" spans="1:27" ht="13.5">
      <c r="A119" s="227" t="s">
        <v>319</v>
      </c>
      <c r="B119" s="138"/>
      <c r="C119" s="359">
        <f aca="true" t="shared" si="18" ref="C119:Y119">SUM(C120:C130)</f>
        <v>0</v>
      </c>
      <c r="D119" s="360">
        <f t="shared" si="18"/>
        <v>0</v>
      </c>
      <c r="E119" s="321">
        <f t="shared" si="18"/>
        <v>12500000</v>
      </c>
      <c r="F119" s="321">
        <f t="shared" si="18"/>
        <v>12500000</v>
      </c>
      <c r="G119" s="321">
        <f t="shared" si="18"/>
        <v>0</v>
      </c>
      <c r="H119" s="321">
        <f t="shared" si="18"/>
        <v>0</v>
      </c>
      <c r="I119" s="321">
        <f t="shared" si="18"/>
        <v>0</v>
      </c>
      <c r="J119" s="321">
        <f t="shared" si="18"/>
        <v>0</v>
      </c>
      <c r="K119" s="321">
        <f t="shared" si="18"/>
        <v>0</v>
      </c>
      <c r="L119" s="321">
        <f t="shared" si="18"/>
        <v>0</v>
      </c>
      <c r="M119" s="321">
        <f t="shared" si="18"/>
        <v>0</v>
      </c>
      <c r="N119" s="321">
        <f t="shared" si="18"/>
        <v>0</v>
      </c>
      <c r="O119" s="321">
        <f t="shared" si="18"/>
        <v>0</v>
      </c>
      <c r="P119" s="321">
        <f t="shared" si="18"/>
        <v>0</v>
      </c>
      <c r="Q119" s="321">
        <f t="shared" si="18"/>
        <v>0</v>
      </c>
      <c r="R119" s="321">
        <f t="shared" si="18"/>
        <v>0</v>
      </c>
      <c r="S119" s="321">
        <f t="shared" si="18"/>
        <v>0</v>
      </c>
      <c r="T119" s="321">
        <f t="shared" si="18"/>
        <v>0</v>
      </c>
      <c r="U119" s="321">
        <f t="shared" si="18"/>
        <v>0</v>
      </c>
      <c r="V119" s="321">
        <f t="shared" si="18"/>
        <v>0</v>
      </c>
      <c r="W119" s="321">
        <f t="shared" si="18"/>
        <v>0</v>
      </c>
      <c r="X119" s="321">
        <f t="shared" si="18"/>
        <v>3124998</v>
      </c>
      <c r="Y119" s="321">
        <f t="shared" si="18"/>
        <v>-3124998</v>
      </c>
      <c r="Z119" s="356">
        <f>+IF(X119&lt;&gt;0,+(Y119/X119)*100,0)</f>
        <v>-100</v>
      </c>
      <c r="AA119" s="362">
        <f>SUM(AA120:AA130)</f>
        <v>12500000</v>
      </c>
    </row>
    <row r="120" spans="1:27" ht="13.5">
      <c r="A120" s="382" t="s">
        <v>412</v>
      </c>
      <c r="B120" s="138"/>
      <c r="C120" s="361"/>
      <c r="D120" s="161"/>
      <c r="E120" s="61"/>
      <c r="F120" s="61"/>
      <c r="G120" s="61"/>
      <c r="H120" s="61"/>
      <c r="I120" s="61"/>
      <c r="J120" s="61"/>
      <c r="K120" s="61"/>
      <c r="L120" s="61"/>
      <c r="M120" s="61"/>
      <c r="N120" s="61"/>
      <c r="O120" s="61"/>
      <c r="P120" s="61"/>
      <c r="Q120" s="61"/>
      <c r="R120" s="61"/>
      <c r="S120" s="61"/>
      <c r="T120" s="61"/>
      <c r="U120" s="61"/>
      <c r="V120" s="61"/>
      <c r="W120" s="61"/>
      <c r="X120" s="61"/>
      <c r="Y120" s="61"/>
      <c r="Z120" s="142"/>
      <c r="AA120" s="160"/>
    </row>
    <row r="121" spans="1:27" ht="13.5">
      <c r="A121" s="382" t="s">
        <v>413</v>
      </c>
      <c r="B121" s="138"/>
      <c r="C121" s="361"/>
      <c r="D121" s="161"/>
      <c r="E121" s="61"/>
      <c r="F121" s="61"/>
      <c r="G121" s="61"/>
      <c r="H121" s="61"/>
      <c r="I121" s="61"/>
      <c r="J121" s="61"/>
      <c r="K121" s="61"/>
      <c r="L121" s="61"/>
      <c r="M121" s="61"/>
      <c r="N121" s="61"/>
      <c r="O121" s="61"/>
      <c r="P121" s="61"/>
      <c r="Q121" s="61"/>
      <c r="R121" s="61"/>
      <c r="S121" s="61"/>
      <c r="T121" s="61"/>
      <c r="U121" s="61"/>
      <c r="V121" s="61"/>
      <c r="W121" s="61"/>
      <c r="X121" s="61"/>
      <c r="Y121" s="61"/>
      <c r="Z121" s="142"/>
      <c r="AA121" s="160"/>
    </row>
    <row r="122" spans="1:27" ht="13.5">
      <c r="A122" s="382" t="s">
        <v>414</v>
      </c>
      <c r="B122" s="138"/>
      <c r="C122" s="361"/>
      <c r="D122" s="161"/>
      <c r="E122" s="61">
        <v>12500000</v>
      </c>
      <c r="F122" s="61">
        <v>12500000</v>
      </c>
      <c r="G122" s="61"/>
      <c r="H122" s="61"/>
      <c r="I122" s="61"/>
      <c r="J122" s="61"/>
      <c r="K122" s="61"/>
      <c r="L122" s="61"/>
      <c r="M122" s="61"/>
      <c r="N122" s="61"/>
      <c r="O122" s="61"/>
      <c r="P122" s="61"/>
      <c r="Q122" s="61"/>
      <c r="R122" s="61"/>
      <c r="S122" s="61"/>
      <c r="T122" s="61"/>
      <c r="U122" s="61"/>
      <c r="V122" s="61"/>
      <c r="W122" s="61"/>
      <c r="X122" s="61">
        <v>3124998</v>
      </c>
      <c r="Y122" s="61">
        <v>-3124998</v>
      </c>
      <c r="Z122" s="142">
        <v>-100</v>
      </c>
      <c r="AA122" s="160">
        <v>12500000</v>
      </c>
    </row>
    <row r="123" spans="1:27" ht="13.5">
      <c r="A123" s="382" t="s">
        <v>415</v>
      </c>
      <c r="B123" s="138"/>
      <c r="C123" s="361"/>
      <c r="D123" s="161"/>
      <c r="E123" s="61"/>
      <c r="F123" s="61"/>
      <c r="G123" s="61"/>
      <c r="H123" s="61"/>
      <c r="I123" s="61"/>
      <c r="J123" s="61"/>
      <c r="K123" s="61"/>
      <c r="L123" s="61"/>
      <c r="M123" s="61"/>
      <c r="N123" s="61"/>
      <c r="O123" s="61"/>
      <c r="P123" s="61"/>
      <c r="Q123" s="61"/>
      <c r="R123" s="61"/>
      <c r="S123" s="61"/>
      <c r="T123" s="61"/>
      <c r="U123" s="61"/>
      <c r="V123" s="61"/>
      <c r="W123" s="61"/>
      <c r="X123" s="61"/>
      <c r="Y123" s="61"/>
      <c r="Z123" s="142"/>
      <c r="AA123" s="160"/>
    </row>
    <row r="124" spans="1:27" ht="13.5">
      <c r="A124" s="382" t="s">
        <v>416</v>
      </c>
      <c r="B124" s="138"/>
      <c r="C124" s="361"/>
      <c r="D124" s="161"/>
      <c r="E124" s="61"/>
      <c r="F124" s="61"/>
      <c r="G124" s="61"/>
      <c r="H124" s="61"/>
      <c r="I124" s="61"/>
      <c r="J124" s="61"/>
      <c r="K124" s="61"/>
      <c r="L124" s="61"/>
      <c r="M124" s="61"/>
      <c r="N124" s="61"/>
      <c r="O124" s="61"/>
      <c r="P124" s="61"/>
      <c r="Q124" s="61"/>
      <c r="R124" s="61"/>
      <c r="S124" s="61"/>
      <c r="T124" s="61"/>
      <c r="U124" s="61"/>
      <c r="V124" s="61"/>
      <c r="W124" s="61"/>
      <c r="X124" s="61"/>
      <c r="Y124" s="61"/>
      <c r="Z124" s="142"/>
      <c r="AA124" s="160"/>
    </row>
    <row r="125" spans="1:27" ht="13.5">
      <c r="A125" s="382" t="s">
        <v>417</v>
      </c>
      <c r="B125" s="138"/>
      <c r="C125" s="361"/>
      <c r="D125" s="161"/>
      <c r="E125" s="61"/>
      <c r="F125" s="61"/>
      <c r="G125" s="61"/>
      <c r="H125" s="61"/>
      <c r="I125" s="61"/>
      <c r="J125" s="61"/>
      <c r="K125" s="61"/>
      <c r="L125" s="61"/>
      <c r="M125" s="61"/>
      <c r="N125" s="61"/>
      <c r="O125" s="61"/>
      <c r="P125" s="61"/>
      <c r="Q125" s="61"/>
      <c r="R125" s="61"/>
      <c r="S125" s="61"/>
      <c r="T125" s="61"/>
      <c r="U125" s="61"/>
      <c r="V125" s="61"/>
      <c r="W125" s="61"/>
      <c r="X125" s="61"/>
      <c r="Y125" s="61"/>
      <c r="Z125" s="142"/>
      <c r="AA125" s="160"/>
    </row>
    <row r="126" spans="1:27" ht="13.5">
      <c r="A126" s="382" t="s">
        <v>418</v>
      </c>
      <c r="B126" s="138"/>
      <c r="C126" s="361"/>
      <c r="D126" s="161"/>
      <c r="E126" s="61"/>
      <c r="F126" s="61"/>
      <c r="G126" s="61"/>
      <c r="H126" s="61"/>
      <c r="I126" s="61"/>
      <c r="J126" s="61"/>
      <c r="K126" s="61"/>
      <c r="L126" s="61"/>
      <c r="M126" s="61"/>
      <c r="N126" s="61"/>
      <c r="O126" s="61"/>
      <c r="P126" s="61"/>
      <c r="Q126" s="61"/>
      <c r="R126" s="61"/>
      <c r="S126" s="61"/>
      <c r="T126" s="61"/>
      <c r="U126" s="61"/>
      <c r="V126" s="61"/>
      <c r="W126" s="61"/>
      <c r="X126" s="61"/>
      <c r="Y126" s="61"/>
      <c r="Z126" s="142"/>
      <c r="AA126" s="160"/>
    </row>
    <row r="127" spans="1:27" ht="13.5">
      <c r="A127" s="382" t="s">
        <v>419</v>
      </c>
      <c r="B127" s="138"/>
      <c r="C127" s="361"/>
      <c r="D127" s="161"/>
      <c r="E127" s="61"/>
      <c r="F127" s="61"/>
      <c r="G127" s="61"/>
      <c r="H127" s="61"/>
      <c r="I127" s="61"/>
      <c r="J127" s="61"/>
      <c r="K127" s="61"/>
      <c r="L127" s="61"/>
      <c r="M127" s="61"/>
      <c r="N127" s="61"/>
      <c r="O127" s="61"/>
      <c r="P127" s="61"/>
      <c r="Q127" s="61"/>
      <c r="R127" s="61"/>
      <c r="S127" s="61"/>
      <c r="T127" s="61"/>
      <c r="U127" s="61"/>
      <c r="V127" s="61"/>
      <c r="W127" s="61"/>
      <c r="X127" s="61"/>
      <c r="Y127" s="61"/>
      <c r="Z127" s="142"/>
      <c r="AA127" s="160"/>
    </row>
    <row r="128" spans="1:27" ht="13.5">
      <c r="A128" s="382" t="s">
        <v>420</v>
      </c>
      <c r="B128" s="138"/>
      <c r="C128" s="361"/>
      <c r="D128" s="161"/>
      <c r="E128" s="61"/>
      <c r="F128" s="61"/>
      <c r="G128" s="61"/>
      <c r="H128" s="61"/>
      <c r="I128" s="61"/>
      <c r="J128" s="61"/>
      <c r="K128" s="61"/>
      <c r="L128" s="61"/>
      <c r="M128" s="61"/>
      <c r="N128" s="61"/>
      <c r="O128" s="61"/>
      <c r="P128" s="61"/>
      <c r="Q128" s="61"/>
      <c r="R128" s="61"/>
      <c r="S128" s="61"/>
      <c r="T128" s="61"/>
      <c r="U128" s="61"/>
      <c r="V128" s="61"/>
      <c r="W128" s="61"/>
      <c r="X128" s="61"/>
      <c r="Y128" s="61"/>
      <c r="Z128" s="142"/>
      <c r="AA128" s="160"/>
    </row>
    <row r="129" spans="1:27" ht="13.5">
      <c r="A129" s="382" t="s">
        <v>421</v>
      </c>
      <c r="B129" s="138"/>
      <c r="C129" s="361"/>
      <c r="D129" s="161"/>
      <c r="E129" s="61"/>
      <c r="F129" s="61"/>
      <c r="G129" s="61"/>
      <c r="H129" s="61"/>
      <c r="I129" s="61"/>
      <c r="J129" s="61"/>
      <c r="K129" s="61"/>
      <c r="L129" s="61"/>
      <c r="M129" s="61"/>
      <c r="N129" s="61"/>
      <c r="O129" s="61"/>
      <c r="P129" s="61"/>
      <c r="Q129" s="61"/>
      <c r="R129" s="61"/>
      <c r="S129" s="61"/>
      <c r="T129" s="61"/>
      <c r="U129" s="61"/>
      <c r="V129" s="61"/>
      <c r="W129" s="61"/>
      <c r="X129" s="61"/>
      <c r="Y129" s="61"/>
      <c r="Z129" s="142"/>
      <c r="AA129" s="160"/>
    </row>
    <row r="130" spans="1:27" ht="13.5">
      <c r="A130" s="382" t="s">
        <v>343</v>
      </c>
      <c r="B130" s="138"/>
      <c r="C130" s="361"/>
      <c r="D130" s="161"/>
      <c r="E130" s="61"/>
      <c r="F130" s="61"/>
      <c r="G130" s="61"/>
      <c r="H130" s="61"/>
      <c r="I130" s="61"/>
      <c r="J130" s="61"/>
      <c r="K130" s="61"/>
      <c r="L130" s="61"/>
      <c r="M130" s="61"/>
      <c r="N130" s="61"/>
      <c r="O130" s="61"/>
      <c r="P130" s="61"/>
      <c r="Q130" s="61"/>
      <c r="R130" s="61"/>
      <c r="S130" s="61"/>
      <c r="T130" s="61"/>
      <c r="U130" s="61"/>
      <c r="V130" s="61"/>
      <c r="W130" s="61"/>
      <c r="X130" s="61"/>
      <c r="Y130" s="61"/>
      <c r="Z130" s="142"/>
      <c r="AA130" s="160"/>
    </row>
    <row r="131" spans="1:27" ht="13.5">
      <c r="A131" s="227" t="s">
        <v>86</v>
      </c>
      <c r="B131" s="138"/>
      <c r="C131" s="361">
        <f aca="true" t="shared" si="19" ref="C131:Y131">SUM(C132:C134)</f>
        <v>0</v>
      </c>
      <c r="D131" s="161">
        <f t="shared" si="19"/>
        <v>0</v>
      </c>
      <c r="E131" s="61">
        <f t="shared" si="19"/>
        <v>0</v>
      </c>
      <c r="F131" s="61">
        <f t="shared" si="19"/>
        <v>0</v>
      </c>
      <c r="G131" s="61">
        <f t="shared" si="19"/>
        <v>0</v>
      </c>
      <c r="H131" s="61">
        <f t="shared" si="19"/>
        <v>0</v>
      </c>
      <c r="I131" s="61">
        <f t="shared" si="19"/>
        <v>0</v>
      </c>
      <c r="J131" s="61">
        <f t="shared" si="19"/>
        <v>0</v>
      </c>
      <c r="K131" s="61">
        <f t="shared" si="19"/>
        <v>0</v>
      </c>
      <c r="L131" s="61">
        <f t="shared" si="19"/>
        <v>0</v>
      </c>
      <c r="M131" s="61">
        <f t="shared" si="19"/>
        <v>0</v>
      </c>
      <c r="N131" s="61">
        <f t="shared" si="19"/>
        <v>0</v>
      </c>
      <c r="O131" s="61">
        <f t="shared" si="19"/>
        <v>0</v>
      </c>
      <c r="P131" s="61">
        <f t="shared" si="19"/>
        <v>0</v>
      </c>
      <c r="Q131" s="61">
        <f t="shared" si="19"/>
        <v>0</v>
      </c>
      <c r="R131" s="61">
        <f t="shared" si="19"/>
        <v>0</v>
      </c>
      <c r="S131" s="61">
        <f t="shared" si="19"/>
        <v>0</v>
      </c>
      <c r="T131" s="61">
        <f t="shared" si="19"/>
        <v>0</v>
      </c>
      <c r="U131" s="61">
        <f t="shared" si="19"/>
        <v>0</v>
      </c>
      <c r="V131" s="61">
        <f t="shared" si="19"/>
        <v>0</v>
      </c>
      <c r="W131" s="61">
        <f t="shared" si="19"/>
        <v>0</v>
      </c>
      <c r="X131" s="61">
        <f t="shared" si="19"/>
        <v>0</v>
      </c>
      <c r="Y131" s="61">
        <f t="shared" si="19"/>
        <v>0</v>
      </c>
      <c r="Z131" s="142">
        <f>+IF(X131&lt;&gt;0,+(Y131/X131)*100,0)</f>
        <v>0</v>
      </c>
      <c r="AA131" s="160">
        <f>SUM(AA132:AA134)</f>
        <v>0</v>
      </c>
    </row>
    <row r="132" spans="1:27" ht="13.5">
      <c r="A132" s="382" t="s">
        <v>422</v>
      </c>
      <c r="B132" s="138"/>
      <c r="C132" s="361"/>
      <c r="D132" s="161"/>
      <c r="E132" s="61"/>
      <c r="F132" s="61"/>
      <c r="G132" s="61"/>
      <c r="H132" s="61"/>
      <c r="I132" s="61"/>
      <c r="J132" s="61"/>
      <c r="K132" s="61"/>
      <c r="L132" s="61"/>
      <c r="M132" s="61"/>
      <c r="N132" s="61"/>
      <c r="O132" s="61"/>
      <c r="P132" s="61"/>
      <c r="Q132" s="61"/>
      <c r="R132" s="61"/>
      <c r="S132" s="61"/>
      <c r="T132" s="61"/>
      <c r="U132" s="61"/>
      <c r="V132" s="61"/>
      <c r="W132" s="61"/>
      <c r="X132" s="61"/>
      <c r="Y132" s="61"/>
      <c r="Z132" s="142"/>
      <c r="AA132" s="160"/>
    </row>
    <row r="133" spans="1:27" ht="13.5">
      <c r="A133" s="382" t="s">
        <v>423</v>
      </c>
      <c r="B133" s="138"/>
      <c r="C133" s="361"/>
      <c r="D133" s="161"/>
      <c r="E133" s="61"/>
      <c r="F133" s="61"/>
      <c r="G133" s="61"/>
      <c r="H133" s="61"/>
      <c r="I133" s="61"/>
      <c r="J133" s="61"/>
      <c r="K133" s="61"/>
      <c r="L133" s="61"/>
      <c r="M133" s="61"/>
      <c r="N133" s="61"/>
      <c r="O133" s="61"/>
      <c r="P133" s="61"/>
      <c r="Q133" s="61"/>
      <c r="R133" s="61"/>
      <c r="S133" s="61"/>
      <c r="T133" s="61"/>
      <c r="U133" s="61"/>
      <c r="V133" s="61"/>
      <c r="W133" s="61"/>
      <c r="X133" s="61"/>
      <c r="Y133" s="61"/>
      <c r="Z133" s="142"/>
      <c r="AA133" s="160"/>
    </row>
    <row r="134" spans="1:27" ht="13.5">
      <c r="A134" s="382" t="s">
        <v>343</v>
      </c>
      <c r="B134" s="138"/>
      <c r="C134" s="361"/>
      <c r="D134" s="161"/>
      <c r="E134" s="61"/>
      <c r="F134" s="61"/>
      <c r="G134" s="61"/>
      <c r="H134" s="61"/>
      <c r="I134" s="61"/>
      <c r="J134" s="61"/>
      <c r="K134" s="61"/>
      <c r="L134" s="61"/>
      <c r="M134" s="61"/>
      <c r="N134" s="61"/>
      <c r="O134" s="61"/>
      <c r="P134" s="61"/>
      <c r="Q134" s="61"/>
      <c r="R134" s="61"/>
      <c r="S134" s="61"/>
      <c r="T134" s="61"/>
      <c r="U134" s="61"/>
      <c r="V134" s="61"/>
      <c r="W134" s="61"/>
      <c r="X134" s="61"/>
      <c r="Y134" s="61"/>
      <c r="Z134" s="142"/>
      <c r="AA134" s="160"/>
    </row>
    <row r="135" spans="1:27" ht="4.5" customHeight="1">
      <c r="A135" s="393"/>
      <c r="B135" s="138"/>
      <c r="C135" s="383"/>
      <c r="D135" s="318"/>
      <c r="E135" s="61"/>
      <c r="F135" s="60"/>
      <c r="G135" s="361"/>
      <c r="H135" s="61"/>
      <c r="I135" s="61"/>
      <c r="J135" s="60"/>
      <c r="K135" s="361"/>
      <c r="L135" s="61"/>
      <c r="M135" s="61"/>
      <c r="N135" s="60"/>
      <c r="O135" s="361"/>
      <c r="P135" s="61"/>
      <c r="Q135" s="61"/>
      <c r="R135" s="60"/>
      <c r="S135" s="361"/>
      <c r="T135" s="61"/>
      <c r="U135" s="61"/>
      <c r="V135" s="61"/>
      <c r="W135" s="60"/>
      <c r="X135" s="361"/>
      <c r="Y135" s="61"/>
      <c r="Z135" s="142"/>
      <c r="AA135" s="63"/>
    </row>
    <row r="136" spans="1:27" ht="13.5">
      <c r="A136" s="148" t="s">
        <v>321</v>
      </c>
      <c r="B136" s="138"/>
      <c r="C136" s="394">
        <f aca="true" t="shared" si="20" ref="C136:AA136">SUM(C137:C137)</f>
        <v>0</v>
      </c>
      <c r="D136" s="320">
        <f t="shared" si="20"/>
        <v>0</v>
      </c>
      <c r="E136" s="84">
        <f t="shared" si="20"/>
        <v>0</v>
      </c>
      <c r="F136" s="83">
        <f t="shared" si="20"/>
        <v>0</v>
      </c>
      <c r="G136" s="395">
        <f t="shared" si="20"/>
        <v>0</v>
      </c>
      <c r="H136" s="84">
        <f t="shared" si="20"/>
        <v>0</v>
      </c>
      <c r="I136" s="84">
        <f t="shared" si="20"/>
        <v>0</v>
      </c>
      <c r="J136" s="83">
        <f t="shared" si="20"/>
        <v>0</v>
      </c>
      <c r="K136" s="395">
        <f t="shared" si="20"/>
        <v>0</v>
      </c>
      <c r="L136" s="84">
        <f t="shared" si="20"/>
        <v>0</v>
      </c>
      <c r="M136" s="84">
        <f t="shared" si="20"/>
        <v>0</v>
      </c>
      <c r="N136" s="83">
        <f t="shared" si="20"/>
        <v>0</v>
      </c>
      <c r="O136" s="395">
        <f t="shared" si="20"/>
        <v>0</v>
      </c>
      <c r="P136" s="84">
        <f t="shared" si="20"/>
        <v>0</v>
      </c>
      <c r="Q136" s="84">
        <f t="shared" si="20"/>
        <v>0</v>
      </c>
      <c r="R136" s="83">
        <f t="shared" si="20"/>
        <v>0</v>
      </c>
      <c r="S136" s="395">
        <f t="shared" si="20"/>
        <v>0</v>
      </c>
      <c r="T136" s="84">
        <f t="shared" si="20"/>
        <v>0</v>
      </c>
      <c r="U136" s="84">
        <f t="shared" si="20"/>
        <v>0</v>
      </c>
      <c r="V136" s="84">
        <f t="shared" si="20"/>
        <v>0</v>
      </c>
      <c r="W136" s="83">
        <f t="shared" si="20"/>
        <v>0</v>
      </c>
      <c r="X136" s="395">
        <f t="shared" si="20"/>
        <v>0</v>
      </c>
      <c r="Y136" s="84">
        <f t="shared" si="20"/>
        <v>0</v>
      </c>
      <c r="Z136" s="396">
        <f>+IF(X136&lt;&gt;0,+(Y136/X136)*100,0)</f>
        <v>0</v>
      </c>
      <c r="AA136" s="86">
        <f t="shared" si="20"/>
        <v>0</v>
      </c>
    </row>
    <row r="137" spans="1:27" ht="13.5">
      <c r="A137" s="227" t="s">
        <v>321</v>
      </c>
      <c r="B137" s="138"/>
      <c r="C137" s="361"/>
      <c r="D137" s="161"/>
      <c r="E137" s="61"/>
      <c r="F137" s="61"/>
      <c r="G137" s="61"/>
      <c r="H137" s="61"/>
      <c r="I137" s="61"/>
      <c r="J137" s="61"/>
      <c r="K137" s="61"/>
      <c r="L137" s="61"/>
      <c r="M137" s="61"/>
      <c r="N137" s="61"/>
      <c r="O137" s="61"/>
      <c r="P137" s="61"/>
      <c r="Q137" s="61"/>
      <c r="R137" s="61"/>
      <c r="S137" s="61"/>
      <c r="T137" s="61"/>
      <c r="U137" s="61"/>
      <c r="V137" s="61"/>
      <c r="W137" s="61"/>
      <c r="X137" s="61"/>
      <c r="Y137" s="61"/>
      <c r="Z137" s="142"/>
      <c r="AA137" s="160"/>
    </row>
    <row r="138" spans="1:27" ht="4.5" customHeight="1">
      <c r="A138" s="147"/>
      <c r="B138" s="138"/>
      <c r="C138" s="383"/>
      <c r="D138" s="318"/>
      <c r="E138" s="61"/>
      <c r="F138" s="60"/>
      <c r="G138" s="361"/>
      <c r="H138" s="61"/>
      <c r="I138" s="61"/>
      <c r="J138" s="60"/>
      <c r="K138" s="361"/>
      <c r="L138" s="61"/>
      <c r="M138" s="61"/>
      <c r="N138" s="60"/>
      <c r="O138" s="361"/>
      <c r="P138" s="61"/>
      <c r="Q138" s="61"/>
      <c r="R138" s="60"/>
      <c r="S138" s="361"/>
      <c r="T138" s="61"/>
      <c r="U138" s="61"/>
      <c r="V138" s="61"/>
      <c r="W138" s="60"/>
      <c r="X138" s="361"/>
      <c r="Y138" s="61"/>
      <c r="Z138" s="142"/>
      <c r="AA138" s="63"/>
    </row>
    <row r="139" spans="1:27" ht="13.5">
      <c r="A139" s="148" t="s">
        <v>324</v>
      </c>
      <c r="B139" s="138"/>
      <c r="C139" s="394">
        <f aca="true" t="shared" si="21" ref="C139:Y139">+C140+C141</f>
        <v>0</v>
      </c>
      <c r="D139" s="320">
        <f t="shared" si="21"/>
        <v>0</v>
      </c>
      <c r="E139" s="84">
        <f t="shared" si="21"/>
        <v>0</v>
      </c>
      <c r="F139" s="83">
        <f t="shared" si="21"/>
        <v>0</v>
      </c>
      <c r="G139" s="395">
        <f t="shared" si="21"/>
        <v>0</v>
      </c>
      <c r="H139" s="84">
        <f t="shared" si="21"/>
        <v>0</v>
      </c>
      <c r="I139" s="84">
        <f t="shared" si="21"/>
        <v>0</v>
      </c>
      <c r="J139" s="83">
        <f t="shared" si="21"/>
        <v>0</v>
      </c>
      <c r="K139" s="395">
        <f t="shared" si="21"/>
        <v>0</v>
      </c>
      <c r="L139" s="84">
        <f t="shared" si="21"/>
        <v>0</v>
      </c>
      <c r="M139" s="84">
        <f t="shared" si="21"/>
        <v>0</v>
      </c>
      <c r="N139" s="83">
        <f t="shared" si="21"/>
        <v>0</v>
      </c>
      <c r="O139" s="395">
        <f t="shared" si="21"/>
        <v>0</v>
      </c>
      <c r="P139" s="84">
        <f t="shared" si="21"/>
        <v>0</v>
      </c>
      <c r="Q139" s="84">
        <f t="shared" si="21"/>
        <v>0</v>
      </c>
      <c r="R139" s="83">
        <f t="shared" si="21"/>
        <v>0</v>
      </c>
      <c r="S139" s="395">
        <f t="shared" si="21"/>
        <v>0</v>
      </c>
      <c r="T139" s="84">
        <f t="shared" si="21"/>
        <v>0</v>
      </c>
      <c r="U139" s="84">
        <f t="shared" si="21"/>
        <v>0</v>
      </c>
      <c r="V139" s="84">
        <f t="shared" si="21"/>
        <v>0</v>
      </c>
      <c r="W139" s="83">
        <f t="shared" si="21"/>
        <v>0</v>
      </c>
      <c r="X139" s="395">
        <f t="shared" si="21"/>
        <v>0</v>
      </c>
      <c r="Y139" s="84">
        <f t="shared" si="21"/>
        <v>0</v>
      </c>
      <c r="Z139" s="396">
        <f>+IF(X139&lt;&gt;0,+(Y139/X139)*100,0)</f>
        <v>0</v>
      </c>
      <c r="AA139" s="86">
        <f>+AA140+AA141</f>
        <v>0</v>
      </c>
    </row>
    <row r="140" spans="1:27" ht="13.5">
      <c r="A140" s="229" t="s">
        <v>322</v>
      </c>
      <c r="B140" s="138"/>
      <c r="C140" s="361"/>
      <c r="D140" s="161"/>
      <c r="E140" s="61"/>
      <c r="F140" s="61"/>
      <c r="G140" s="61"/>
      <c r="H140" s="61"/>
      <c r="I140" s="61"/>
      <c r="J140" s="61"/>
      <c r="K140" s="61"/>
      <c r="L140" s="61"/>
      <c r="M140" s="61"/>
      <c r="N140" s="61"/>
      <c r="O140" s="61"/>
      <c r="P140" s="61"/>
      <c r="Q140" s="61"/>
      <c r="R140" s="61"/>
      <c r="S140" s="61"/>
      <c r="T140" s="61"/>
      <c r="U140" s="61"/>
      <c r="V140" s="61"/>
      <c r="W140" s="61"/>
      <c r="X140" s="61"/>
      <c r="Y140" s="61"/>
      <c r="Z140" s="142"/>
      <c r="AA140" s="160"/>
    </row>
    <row r="141" spans="1:27" ht="13.5">
      <c r="A141" s="229" t="s">
        <v>323</v>
      </c>
      <c r="B141" s="138"/>
      <c r="C141" s="361">
        <f aca="true" t="shared" si="22" ref="C141:Y141">SUM(C142:C147)</f>
        <v>0</v>
      </c>
      <c r="D141" s="161">
        <f t="shared" si="22"/>
        <v>0</v>
      </c>
      <c r="E141" s="61">
        <f t="shared" si="22"/>
        <v>0</v>
      </c>
      <c r="F141" s="61">
        <f t="shared" si="22"/>
        <v>0</v>
      </c>
      <c r="G141" s="61">
        <f t="shared" si="22"/>
        <v>0</v>
      </c>
      <c r="H141" s="61">
        <f t="shared" si="22"/>
        <v>0</v>
      </c>
      <c r="I141" s="61">
        <f t="shared" si="22"/>
        <v>0</v>
      </c>
      <c r="J141" s="61">
        <f t="shared" si="22"/>
        <v>0</v>
      </c>
      <c r="K141" s="61">
        <f t="shared" si="22"/>
        <v>0</v>
      </c>
      <c r="L141" s="61">
        <f t="shared" si="22"/>
        <v>0</v>
      </c>
      <c r="M141" s="61">
        <f t="shared" si="22"/>
        <v>0</v>
      </c>
      <c r="N141" s="61">
        <f t="shared" si="22"/>
        <v>0</v>
      </c>
      <c r="O141" s="61">
        <f t="shared" si="22"/>
        <v>0</v>
      </c>
      <c r="P141" s="61">
        <f t="shared" si="22"/>
        <v>0</v>
      </c>
      <c r="Q141" s="61">
        <f t="shared" si="22"/>
        <v>0</v>
      </c>
      <c r="R141" s="61">
        <f t="shared" si="22"/>
        <v>0</v>
      </c>
      <c r="S141" s="61">
        <f t="shared" si="22"/>
        <v>0</v>
      </c>
      <c r="T141" s="61">
        <f t="shared" si="22"/>
        <v>0</v>
      </c>
      <c r="U141" s="61">
        <f t="shared" si="22"/>
        <v>0</v>
      </c>
      <c r="V141" s="61">
        <f t="shared" si="22"/>
        <v>0</v>
      </c>
      <c r="W141" s="61">
        <f t="shared" si="22"/>
        <v>0</v>
      </c>
      <c r="X141" s="61">
        <f t="shared" si="22"/>
        <v>0</v>
      </c>
      <c r="Y141" s="61">
        <f t="shared" si="22"/>
        <v>0</v>
      </c>
      <c r="Z141" s="142">
        <f>+IF(X141&lt;&gt;0,+(Y141/X141)*100,0)</f>
        <v>0</v>
      </c>
      <c r="AA141" s="160">
        <f>SUM(AA142:AA147)</f>
        <v>0</v>
      </c>
    </row>
    <row r="142" spans="1:27" ht="13.5">
      <c r="A142" s="382" t="s">
        <v>424</v>
      </c>
      <c r="B142" s="138"/>
      <c r="C142" s="361"/>
      <c r="D142" s="161"/>
      <c r="E142" s="61"/>
      <c r="F142" s="61"/>
      <c r="G142" s="61"/>
      <c r="H142" s="61"/>
      <c r="I142" s="61"/>
      <c r="J142" s="61"/>
      <c r="K142" s="61"/>
      <c r="L142" s="61"/>
      <c r="M142" s="61"/>
      <c r="N142" s="61"/>
      <c r="O142" s="61"/>
      <c r="P142" s="61"/>
      <c r="Q142" s="61"/>
      <c r="R142" s="61"/>
      <c r="S142" s="61"/>
      <c r="T142" s="61"/>
      <c r="U142" s="61"/>
      <c r="V142" s="61"/>
      <c r="W142" s="61"/>
      <c r="X142" s="61"/>
      <c r="Y142" s="61"/>
      <c r="Z142" s="142"/>
      <c r="AA142" s="160"/>
    </row>
    <row r="143" spans="1:27" ht="13.5">
      <c r="A143" s="382" t="s">
        <v>425</v>
      </c>
      <c r="B143" s="138"/>
      <c r="C143" s="361"/>
      <c r="D143" s="161"/>
      <c r="E143" s="61"/>
      <c r="F143" s="61"/>
      <c r="G143" s="61"/>
      <c r="H143" s="61"/>
      <c r="I143" s="61"/>
      <c r="J143" s="61"/>
      <c r="K143" s="61"/>
      <c r="L143" s="61"/>
      <c r="M143" s="61"/>
      <c r="N143" s="61"/>
      <c r="O143" s="61"/>
      <c r="P143" s="61"/>
      <c r="Q143" s="61"/>
      <c r="R143" s="61"/>
      <c r="S143" s="61"/>
      <c r="T143" s="61"/>
      <c r="U143" s="61"/>
      <c r="V143" s="61"/>
      <c r="W143" s="61"/>
      <c r="X143" s="61"/>
      <c r="Y143" s="61"/>
      <c r="Z143" s="142"/>
      <c r="AA143" s="160"/>
    </row>
    <row r="144" spans="1:27" ht="13.5">
      <c r="A144" s="382" t="s">
        <v>426</v>
      </c>
      <c r="B144" s="138"/>
      <c r="C144" s="361"/>
      <c r="D144" s="161"/>
      <c r="E144" s="61"/>
      <c r="F144" s="61"/>
      <c r="G144" s="61"/>
      <c r="H144" s="61"/>
      <c r="I144" s="61"/>
      <c r="J144" s="61"/>
      <c r="K144" s="61"/>
      <c r="L144" s="61"/>
      <c r="M144" s="61"/>
      <c r="N144" s="61"/>
      <c r="O144" s="61"/>
      <c r="P144" s="61"/>
      <c r="Q144" s="61"/>
      <c r="R144" s="61"/>
      <c r="S144" s="61"/>
      <c r="T144" s="61"/>
      <c r="U144" s="61"/>
      <c r="V144" s="61"/>
      <c r="W144" s="61"/>
      <c r="X144" s="61"/>
      <c r="Y144" s="61"/>
      <c r="Z144" s="142"/>
      <c r="AA144" s="160"/>
    </row>
    <row r="145" spans="1:27" ht="13.5">
      <c r="A145" s="382" t="s">
        <v>427</v>
      </c>
      <c r="B145" s="138"/>
      <c r="C145" s="361"/>
      <c r="D145" s="161"/>
      <c r="E145" s="61"/>
      <c r="F145" s="61"/>
      <c r="G145" s="61"/>
      <c r="H145" s="61"/>
      <c r="I145" s="61"/>
      <c r="J145" s="61"/>
      <c r="K145" s="61"/>
      <c r="L145" s="61"/>
      <c r="M145" s="61"/>
      <c r="N145" s="61"/>
      <c r="O145" s="61"/>
      <c r="P145" s="61"/>
      <c r="Q145" s="61"/>
      <c r="R145" s="61"/>
      <c r="S145" s="61"/>
      <c r="T145" s="61"/>
      <c r="U145" s="61"/>
      <c r="V145" s="61"/>
      <c r="W145" s="61"/>
      <c r="X145" s="61"/>
      <c r="Y145" s="61"/>
      <c r="Z145" s="142"/>
      <c r="AA145" s="160"/>
    </row>
    <row r="146" spans="1:27" ht="13.5">
      <c r="A146" s="382" t="s">
        <v>428</v>
      </c>
      <c r="B146" s="138"/>
      <c r="C146" s="361"/>
      <c r="D146" s="161"/>
      <c r="E146" s="61"/>
      <c r="F146" s="61"/>
      <c r="G146" s="61"/>
      <c r="H146" s="61"/>
      <c r="I146" s="61"/>
      <c r="J146" s="61"/>
      <c r="K146" s="61"/>
      <c r="L146" s="61"/>
      <c r="M146" s="61"/>
      <c r="N146" s="61"/>
      <c r="O146" s="61"/>
      <c r="P146" s="61"/>
      <c r="Q146" s="61"/>
      <c r="R146" s="61"/>
      <c r="S146" s="61"/>
      <c r="T146" s="61"/>
      <c r="U146" s="61"/>
      <c r="V146" s="61"/>
      <c r="W146" s="61"/>
      <c r="X146" s="61"/>
      <c r="Y146" s="61"/>
      <c r="Z146" s="142"/>
      <c r="AA146" s="160"/>
    </row>
    <row r="147" spans="1:27" ht="13.5">
      <c r="A147" s="382" t="s">
        <v>429</v>
      </c>
      <c r="B147" s="138"/>
      <c r="C147" s="361"/>
      <c r="D147" s="161"/>
      <c r="E147" s="61"/>
      <c r="F147" s="61"/>
      <c r="G147" s="61"/>
      <c r="H147" s="61"/>
      <c r="I147" s="61"/>
      <c r="J147" s="61"/>
      <c r="K147" s="61"/>
      <c r="L147" s="61"/>
      <c r="M147" s="61"/>
      <c r="N147" s="61"/>
      <c r="O147" s="61"/>
      <c r="P147" s="61"/>
      <c r="Q147" s="61"/>
      <c r="R147" s="61"/>
      <c r="S147" s="61"/>
      <c r="T147" s="61"/>
      <c r="U147" s="61"/>
      <c r="V147" s="61"/>
      <c r="W147" s="61"/>
      <c r="X147" s="61"/>
      <c r="Y147" s="61"/>
      <c r="Z147" s="142"/>
      <c r="AA147" s="160"/>
    </row>
    <row r="148" spans="1:27" ht="4.5" customHeight="1">
      <c r="A148" s="147"/>
      <c r="B148" s="138"/>
      <c r="C148" s="379"/>
      <c r="D148" s="380"/>
      <c r="E148" s="102"/>
      <c r="F148" s="101"/>
      <c r="G148" s="381"/>
      <c r="H148" s="102"/>
      <c r="I148" s="102"/>
      <c r="J148" s="101"/>
      <c r="K148" s="381"/>
      <c r="L148" s="102"/>
      <c r="M148" s="102"/>
      <c r="N148" s="101"/>
      <c r="O148" s="381"/>
      <c r="P148" s="102"/>
      <c r="Q148" s="102"/>
      <c r="R148" s="101"/>
      <c r="S148" s="381"/>
      <c r="T148" s="102"/>
      <c r="U148" s="102"/>
      <c r="V148" s="102"/>
      <c r="W148" s="101"/>
      <c r="X148" s="381"/>
      <c r="Y148" s="102"/>
      <c r="Z148" s="139"/>
      <c r="AA148" s="104"/>
    </row>
    <row r="149" spans="1:27" ht="13.5">
      <c r="A149" s="148" t="s">
        <v>325</v>
      </c>
      <c r="B149" s="138"/>
      <c r="C149" s="394">
        <f aca="true" t="shared" si="23" ref="C149:AA149">SUM(C150:C150)</f>
        <v>0</v>
      </c>
      <c r="D149" s="320">
        <f t="shared" si="23"/>
        <v>0</v>
      </c>
      <c r="E149" s="84">
        <f t="shared" si="23"/>
        <v>0</v>
      </c>
      <c r="F149" s="83">
        <f t="shared" si="23"/>
        <v>0</v>
      </c>
      <c r="G149" s="395">
        <f t="shared" si="23"/>
        <v>0</v>
      </c>
      <c r="H149" s="84">
        <f t="shared" si="23"/>
        <v>0</v>
      </c>
      <c r="I149" s="84">
        <f t="shared" si="23"/>
        <v>0</v>
      </c>
      <c r="J149" s="83">
        <f t="shared" si="23"/>
        <v>0</v>
      </c>
      <c r="K149" s="395">
        <f t="shared" si="23"/>
        <v>0</v>
      </c>
      <c r="L149" s="84">
        <f t="shared" si="23"/>
        <v>0</v>
      </c>
      <c r="M149" s="84">
        <f t="shared" si="23"/>
        <v>0</v>
      </c>
      <c r="N149" s="83">
        <f t="shared" si="23"/>
        <v>0</v>
      </c>
      <c r="O149" s="395">
        <f t="shared" si="23"/>
        <v>0</v>
      </c>
      <c r="P149" s="84">
        <f t="shared" si="23"/>
        <v>0</v>
      </c>
      <c r="Q149" s="84">
        <f t="shared" si="23"/>
        <v>0</v>
      </c>
      <c r="R149" s="83">
        <f t="shared" si="23"/>
        <v>0</v>
      </c>
      <c r="S149" s="395">
        <f t="shared" si="23"/>
        <v>0</v>
      </c>
      <c r="T149" s="84">
        <f t="shared" si="23"/>
        <v>0</v>
      </c>
      <c r="U149" s="84">
        <f t="shared" si="23"/>
        <v>0</v>
      </c>
      <c r="V149" s="84">
        <f t="shared" si="23"/>
        <v>0</v>
      </c>
      <c r="W149" s="83">
        <f t="shared" si="23"/>
        <v>0</v>
      </c>
      <c r="X149" s="395">
        <f t="shared" si="23"/>
        <v>0</v>
      </c>
      <c r="Y149" s="84">
        <f t="shared" si="23"/>
        <v>0</v>
      </c>
      <c r="Z149" s="396">
        <f>+IF(X149&lt;&gt;0,+(Y149/X149)*100,0)</f>
        <v>0</v>
      </c>
      <c r="AA149" s="86">
        <f t="shared" si="23"/>
        <v>0</v>
      </c>
    </row>
    <row r="150" spans="1:27" ht="13.5">
      <c r="A150" s="227" t="s">
        <v>325</v>
      </c>
      <c r="B150" s="138"/>
      <c r="C150" s="361"/>
      <c r="D150" s="161"/>
      <c r="E150" s="61"/>
      <c r="F150" s="61"/>
      <c r="G150" s="61"/>
      <c r="H150" s="61"/>
      <c r="I150" s="61"/>
      <c r="J150" s="61"/>
      <c r="K150" s="61"/>
      <c r="L150" s="61"/>
      <c r="M150" s="61"/>
      <c r="N150" s="61"/>
      <c r="O150" s="61"/>
      <c r="P150" s="61"/>
      <c r="Q150" s="61"/>
      <c r="R150" s="61"/>
      <c r="S150" s="61"/>
      <c r="T150" s="61"/>
      <c r="U150" s="61"/>
      <c r="V150" s="61"/>
      <c r="W150" s="61"/>
      <c r="X150" s="61"/>
      <c r="Y150" s="61"/>
      <c r="Z150" s="142"/>
      <c r="AA150" s="160"/>
    </row>
    <row r="151" spans="1:27" ht="4.5" customHeight="1">
      <c r="A151" s="147"/>
      <c r="B151" s="138"/>
      <c r="C151" s="383"/>
      <c r="D151" s="318"/>
      <c r="E151" s="61"/>
      <c r="F151" s="60"/>
      <c r="G151" s="361"/>
      <c r="H151" s="61"/>
      <c r="I151" s="61"/>
      <c r="J151" s="60"/>
      <c r="K151" s="361"/>
      <c r="L151" s="61"/>
      <c r="M151" s="61"/>
      <c r="N151" s="60"/>
      <c r="O151" s="361"/>
      <c r="P151" s="61"/>
      <c r="Q151" s="61"/>
      <c r="R151" s="60"/>
      <c r="S151" s="361"/>
      <c r="T151" s="61"/>
      <c r="U151" s="61"/>
      <c r="V151" s="61"/>
      <c r="W151" s="60"/>
      <c r="X151" s="361"/>
      <c r="Y151" s="61"/>
      <c r="Z151" s="142"/>
      <c r="AA151" s="63"/>
    </row>
    <row r="152" spans="1:27" ht="13.5">
      <c r="A152" s="148" t="s">
        <v>326</v>
      </c>
      <c r="B152" s="138"/>
      <c r="C152" s="394">
        <f aca="true" t="shared" si="24" ref="C152:AA152">SUM(C153:C153)</f>
        <v>0</v>
      </c>
      <c r="D152" s="320">
        <f t="shared" si="24"/>
        <v>0</v>
      </c>
      <c r="E152" s="84">
        <f t="shared" si="24"/>
        <v>0</v>
      </c>
      <c r="F152" s="83">
        <f t="shared" si="24"/>
        <v>0</v>
      </c>
      <c r="G152" s="395">
        <f t="shared" si="24"/>
        <v>0</v>
      </c>
      <c r="H152" s="84">
        <f t="shared" si="24"/>
        <v>0</v>
      </c>
      <c r="I152" s="84">
        <f t="shared" si="24"/>
        <v>0</v>
      </c>
      <c r="J152" s="83">
        <f t="shared" si="24"/>
        <v>0</v>
      </c>
      <c r="K152" s="395">
        <f t="shared" si="24"/>
        <v>0</v>
      </c>
      <c r="L152" s="84">
        <f t="shared" si="24"/>
        <v>0</v>
      </c>
      <c r="M152" s="84">
        <f t="shared" si="24"/>
        <v>0</v>
      </c>
      <c r="N152" s="83">
        <f t="shared" si="24"/>
        <v>0</v>
      </c>
      <c r="O152" s="395">
        <f t="shared" si="24"/>
        <v>0</v>
      </c>
      <c r="P152" s="84">
        <f t="shared" si="24"/>
        <v>0</v>
      </c>
      <c r="Q152" s="84">
        <f t="shared" si="24"/>
        <v>0</v>
      </c>
      <c r="R152" s="83">
        <f t="shared" si="24"/>
        <v>0</v>
      </c>
      <c r="S152" s="395">
        <f t="shared" si="24"/>
        <v>0</v>
      </c>
      <c r="T152" s="84">
        <f t="shared" si="24"/>
        <v>0</v>
      </c>
      <c r="U152" s="84">
        <f t="shared" si="24"/>
        <v>0</v>
      </c>
      <c r="V152" s="84">
        <f t="shared" si="24"/>
        <v>0</v>
      </c>
      <c r="W152" s="83">
        <f t="shared" si="24"/>
        <v>0</v>
      </c>
      <c r="X152" s="395">
        <f t="shared" si="24"/>
        <v>0</v>
      </c>
      <c r="Y152" s="84">
        <f t="shared" si="24"/>
        <v>0</v>
      </c>
      <c r="Z152" s="396">
        <f>+IF(X152&lt;&gt;0,+(Y152/X152)*100,0)</f>
        <v>0</v>
      </c>
      <c r="AA152" s="86">
        <f t="shared" si="24"/>
        <v>0</v>
      </c>
    </row>
    <row r="153" spans="1:27" ht="13.5">
      <c r="A153" s="227" t="s">
        <v>326</v>
      </c>
      <c r="B153" s="138"/>
      <c r="C153" s="361"/>
      <c r="D153" s="161"/>
      <c r="E153" s="61"/>
      <c r="F153" s="61"/>
      <c r="G153" s="61"/>
      <c r="H153" s="61"/>
      <c r="I153" s="61"/>
      <c r="J153" s="61"/>
      <c r="K153" s="61"/>
      <c r="L153" s="61"/>
      <c r="M153" s="61"/>
      <c r="N153" s="61"/>
      <c r="O153" s="61"/>
      <c r="P153" s="61"/>
      <c r="Q153" s="61"/>
      <c r="R153" s="61"/>
      <c r="S153" s="61"/>
      <c r="T153" s="61"/>
      <c r="U153" s="61"/>
      <c r="V153" s="61"/>
      <c r="W153" s="61"/>
      <c r="X153" s="61"/>
      <c r="Y153" s="61"/>
      <c r="Z153" s="142"/>
      <c r="AA153" s="160"/>
    </row>
    <row r="154" spans="1:27" ht="4.5" customHeight="1">
      <c r="A154" s="147"/>
      <c r="B154" s="138"/>
      <c r="C154" s="383"/>
      <c r="D154" s="318"/>
      <c r="E154" s="61"/>
      <c r="F154" s="60"/>
      <c r="G154" s="361"/>
      <c r="H154" s="61"/>
      <c r="I154" s="61"/>
      <c r="J154" s="60"/>
      <c r="K154" s="361"/>
      <c r="L154" s="61"/>
      <c r="M154" s="61"/>
      <c r="N154" s="60"/>
      <c r="O154" s="361"/>
      <c r="P154" s="61"/>
      <c r="Q154" s="61"/>
      <c r="R154" s="60"/>
      <c r="S154" s="361"/>
      <c r="T154" s="61"/>
      <c r="U154" s="61"/>
      <c r="V154" s="61"/>
      <c r="W154" s="60"/>
      <c r="X154" s="361"/>
      <c r="Y154" s="61"/>
      <c r="Z154" s="142"/>
      <c r="AA154" s="63"/>
    </row>
    <row r="155" spans="1:27" ht="13.5">
      <c r="A155" s="148" t="s">
        <v>327</v>
      </c>
      <c r="B155" s="138"/>
      <c r="C155" s="394">
        <f aca="true" t="shared" si="25" ref="C155:AA155">SUM(C156:C156)</f>
        <v>0</v>
      </c>
      <c r="D155" s="320">
        <f t="shared" si="25"/>
        <v>0</v>
      </c>
      <c r="E155" s="84">
        <f t="shared" si="25"/>
        <v>0</v>
      </c>
      <c r="F155" s="83">
        <f t="shared" si="25"/>
        <v>0</v>
      </c>
      <c r="G155" s="395">
        <f t="shared" si="25"/>
        <v>0</v>
      </c>
      <c r="H155" s="84">
        <f t="shared" si="25"/>
        <v>0</v>
      </c>
      <c r="I155" s="84">
        <f t="shared" si="25"/>
        <v>0</v>
      </c>
      <c r="J155" s="83">
        <f t="shared" si="25"/>
        <v>0</v>
      </c>
      <c r="K155" s="395">
        <f t="shared" si="25"/>
        <v>0</v>
      </c>
      <c r="L155" s="84">
        <f t="shared" si="25"/>
        <v>0</v>
      </c>
      <c r="M155" s="84">
        <f t="shared" si="25"/>
        <v>0</v>
      </c>
      <c r="N155" s="83">
        <f t="shared" si="25"/>
        <v>0</v>
      </c>
      <c r="O155" s="395">
        <f t="shared" si="25"/>
        <v>0</v>
      </c>
      <c r="P155" s="84">
        <f t="shared" si="25"/>
        <v>0</v>
      </c>
      <c r="Q155" s="84">
        <f t="shared" si="25"/>
        <v>0</v>
      </c>
      <c r="R155" s="83">
        <f t="shared" si="25"/>
        <v>0</v>
      </c>
      <c r="S155" s="395">
        <f t="shared" si="25"/>
        <v>0</v>
      </c>
      <c r="T155" s="84">
        <f t="shared" si="25"/>
        <v>0</v>
      </c>
      <c r="U155" s="84">
        <f t="shared" si="25"/>
        <v>0</v>
      </c>
      <c r="V155" s="84">
        <f t="shared" si="25"/>
        <v>0</v>
      </c>
      <c r="W155" s="83">
        <f t="shared" si="25"/>
        <v>0</v>
      </c>
      <c r="X155" s="395">
        <f t="shared" si="25"/>
        <v>0</v>
      </c>
      <c r="Y155" s="84">
        <f t="shared" si="25"/>
        <v>0</v>
      </c>
      <c r="Z155" s="396">
        <f>+IF(X155&lt;&gt;0,+(Y155/X155)*100,0)</f>
        <v>0</v>
      </c>
      <c r="AA155" s="86">
        <f t="shared" si="25"/>
        <v>0</v>
      </c>
    </row>
    <row r="156" spans="1:27" ht="13.5">
      <c r="A156" s="227" t="s">
        <v>327</v>
      </c>
      <c r="B156" s="138"/>
      <c r="C156" s="361"/>
      <c r="D156" s="161"/>
      <c r="E156" s="61"/>
      <c r="F156" s="61"/>
      <c r="G156" s="61"/>
      <c r="H156" s="61"/>
      <c r="I156" s="61"/>
      <c r="J156" s="61"/>
      <c r="K156" s="61"/>
      <c r="L156" s="61"/>
      <c r="M156" s="61"/>
      <c r="N156" s="61"/>
      <c r="O156" s="61"/>
      <c r="P156" s="61"/>
      <c r="Q156" s="61"/>
      <c r="R156" s="61"/>
      <c r="S156" s="61"/>
      <c r="T156" s="61"/>
      <c r="U156" s="61"/>
      <c r="V156" s="61"/>
      <c r="W156" s="61"/>
      <c r="X156" s="61"/>
      <c r="Y156" s="61"/>
      <c r="Z156" s="142"/>
      <c r="AA156" s="160"/>
    </row>
    <row r="157" spans="1:27" ht="4.5" customHeight="1">
      <c r="A157" s="147"/>
      <c r="B157" s="138"/>
      <c r="C157" s="383"/>
      <c r="D157" s="318"/>
      <c r="E157" s="61"/>
      <c r="F157" s="60"/>
      <c r="G157" s="361"/>
      <c r="H157" s="61"/>
      <c r="I157" s="61"/>
      <c r="J157" s="60"/>
      <c r="K157" s="361"/>
      <c r="L157" s="61"/>
      <c r="M157" s="61"/>
      <c r="N157" s="60"/>
      <c r="O157" s="361"/>
      <c r="P157" s="61"/>
      <c r="Q157" s="61"/>
      <c r="R157" s="60"/>
      <c r="S157" s="361"/>
      <c r="T157" s="61"/>
      <c r="U157" s="61"/>
      <c r="V157" s="61"/>
      <c r="W157" s="60"/>
      <c r="X157" s="361"/>
      <c r="Y157" s="61"/>
      <c r="Z157" s="142"/>
      <c r="AA157" s="63"/>
    </row>
    <row r="158" spans="1:27" ht="13.5">
      <c r="A158" s="148" t="s">
        <v>328</v>
      </c>
      <c r="B158" s="138"/>
      <c r="C158" s="394">
        <f aca="true" t="shared" si="26" ref="C158:AA158">SUM(C159:C159)</f>
        <v>0</v>
      </c>
      <c r="D158" s="320">
        <f t="shared" si="26"/>
        <v>0</v>
      </c>
      <c r="E158" s="84">
        <f t="shared" si="26"/>
        <v>0</v>
      </c>
      <c r="F158" s="83">
        <f t="shared" si="26"/>
        <v>0</v>
      </c>
      <c r="G158" s="395">
        <f t="shared" si="26"/>
        <v>0</v>
      </c>
      <c r="H158" s="84">
        <f t="shared" si="26"/>
        <v>0</v>
      </c>
      <c r="I158" s="84">
        <f t="shared" si="26"/>
        <v>0</v>
      </c>
      <c r="J158" s="83">
        <f t="shared" si="26"/>
        <v>0</v>
      </c>
      <c r="K158" s="395">
        <f t="shared" si="26"/>
        <v>0</v>
      </c>
      <c r="L158" s="84">
        <f t="shared" si="26"/>
        <v>0</v>
      </c>
      <c r="M158" s="84">
        <f t="shared" si="26"/>
        <v>0</v>
      </c>
      <c r="N158" s="83">
        <f t="shared" si="26"/>
        <v>0</v>
      </c>
      <c r="O158" s="395">
        <f t="shared" si="26"/>
        <v>0</v>
      </c>
      <c r="P158" s="84">
        <f t="shared" si="26"/>
        <v>0</v>
      </c>
      <c r="Q158" s="84">
        <f t="shared" si="26"/>
        <v>0</v>
      </c>
      <c r="R158" s="83">
        <f t="shared" si="26"/>
        <v>0</v>
      </c>
      <c r="S158" s="395">
        <f t="shared" si="26"/>
        <v>0</v>
      </c>
      <c r="T158" s="84">
        <f t="shared" si="26"/>
        <v>0</v>
      </c>
      <c r="U158" s="84">
        <f t="shared" si="26"/>
        <v>0</v>
      </c>
      <c r="V158" s="84">
        <f t="shared" si="26"/>
        <v>0</v>
      </c>
      <c r="W158" s="83">
        <f t="shared" si="26"/>
        <v>0</v>
      </c>
      <c r="X158" s="395">
        <f t="shared" si="26"/>
        <v>0</v>
      </c>
      <c r="Y158" s="84">
        <f t="shared" si="26"/>
        <v>0</v>
      </c>
      <c r="Z158" s="396">
        <f>+IF(X158&lt;&gt;0,+(Y158/X158)*100,0)</f>
        <v>0</v>
      </c>
      <c r="AA158" s="86">
        <f t="shared" si="26"/>
        <v>0</v>
      </c>
    </row>
    <row r="159" spans="1:27" ht="13.5">
      <c r="A159" s="227" t="s">
        <v>328</v>
      </c>
      <c r="B159" s="138"/>
      <c r="C159" s="361"/>
      <c r="D159" s="161"/>
      <c r="E159" s="61"/>
      <c r="F159" s="61"/>
      <c r="G159" s="61"/>
      <c r="H159" s="61"/>
      <c r="I159" s="61"/>
      <c r="J159" s="61"/>
      <c r="K159" s="61"/>
      <c r="L159" s="61"/>
      <c r="M159" s="61"/>
      <c r="N159" s="61"/>
      <c r="O159" s="61"/>
      <c r="P159" s="61"/>
      <c r="Q159" s="61"/>
      <c r="R159" s="61"/>
      <c r="S159" s="61"/>
      <c r="T159" s="61"/>
      <c r="U159" s="61"/>
      <c r="V159" s="61"/>
      <c r="W159" s="61"/>
      <c r="X159" s="61"/>
      <c r="Y159" s="61"/>
      <c r="Z159" s="142"/>
      <c r="AA159" s="160"/>
    </row>
    <row r="160" spans="1:27" ht="4.5" customHeight="1">
      <c r="A160" s="147"/>
      <c r="B160" s="138"/>
      <c r="C160" s="383"/>
      <c r="D160" s="318"/>
      <c r="E160" s="61"/>
      <c r="F160" s="60"/>
      <c r="G160" s="361"/>
      <c r="H160" s="61"/>
      <c r="I160" s="61"/>
      <c r="J160" s="60"/>
      <c r="K160" s="361"/>
      <c r="L160" s="61"/>
      <c r="M160" s="61"/>
      <c r="N160" s="60"/>
      <c r="O160" s="361"/>
      <c r="P160" s="61"/>
      <c r="Q160" s="61"/>
      <c r="R160" s="60"/>
      <c r="S160" s="361"/>
      <c r="T160" s="61"/>
      <c r="U160" s="61"/>
      <c r="V160" s="61"/>
      <c r="W160" s="60"/>
      <c r="X160" s="361"/>
      <c r="Y160" s="61"/>
      <c r="Z160" s="142"/>
      <c r="AA160" s="63"/>
    </row>
    <row r="161" spans="1:27" ht="13.5">
      <c r="A161" s="148" t="s">
        <v>329</v>
      </c>
      <c r="B161" s="138"/>
      <c r="C161" s="394">
        <f aca="true" t="shared" si="27" ref="C161:AA161">SUM(C162:C162)</f>
        <v>0</v>
      </c>
      <c r="D161" s="320">
        <f t="shared" si="27"/>
        <v>0</v>
      </c>
      <c r="E161" s="84">
        <f t="shared" si="27"/>
        <v>0</v>
      </c>
      <c r="F161" s="83">
        <f t="shared" si="27"/>
        <v>0</v>
      </c>
      <c r="G161" s="395">
        <f t="shared" si="27"/>
        <v>0</v>
      </c>
      <c r="H161" s="84">
        <f t="shared" si="27"/>
        <v>0</v>
      </c>
      <c r="I161" s="84">
        <f t="shared" si="27"/>
        <v>0</v>
      </c>
      <c r="J161" s="83">
        <f t="shared" si="27"/>
        <v>0</v>
      </c>
      <c r="K161" s="395">
        <f t="shared" si="27"/>
        <v>0</v>
      </c>
      <c r="L161" s="84">
        <f t="shared" si="27"/>
        <v>0</v>
      </c>
      <c r="M161" s="84">
        <f t="shared" si="27"/>
        <v>0</v>
      </c>
      <c r="N161" s="83">
        <f t="shared" si="27"/>
        <v>0</v>
      </c>
      <c r="O161" s="395">
        <f t="shared" si="27"/>
        <v>0</v>
      </c>
      <c r="P161" s="84">
        <f t="shared" si="27"/>
        <v>0</v>
      </c>
      <c r="Q161" s="84">
        <f t="shared" si="27"/>
        <v>0</v>
      </c>
      <c r="R161" s="83">
        <f t="shared" si="27"/>
        <v>0</v>
      </c>
      <c r="S161" s="395">
        <f t="shared" si="27"/>
        <v>0</v>
      </c>
      <c r="T161" s="84">
        <f t="shared" si="27"/>
        <v>0</v>
      </c>
      <c r="U161" s="84">
        <f t="shared" si="27"/>
        <v>0</v>
      </c>
      <c r="V161" s="84">
        <f t="shared" si="27"/>
        <v>0</v>
      </c>
      <c r="W161" s="83">
        <f t="shared" si="27"/>
        <v>0</v>
      </c>
      <c r="X161" s="395">
        <f t="shared" si="27"/>
        <v>0</v>
      </c>
      <c r="Y161" s="84">
        <f t="shared" si="27"/>
        <v>0</v>
      </c>
      <c r="Z161" s="396">
        <f>+IF(X161&lt;&gt;0,+(Y161/X161)*100,0)</f>
        <v>0</v>
      </c>
      <c r="AA161" s="86">
        <f t="shared" si="27"/>
        <v>0</v>
      </c>
    </row>
    <row r="162" spans="1:27" ht="13.5">
      <c r="A162" s="227" t="s">
        <v>329</v>
      </c>
      <c r="B162" s="138"/>
      <c r="C162" s="361"/>
      <c r="D162" s="161"/>
      <c r="E162" s="61"/>
      <c r="F162" s="61"/>
      <c r="G162" s="61"/>
      <c r="H162" s="61"/>
      <c r="I162" s="61"/>
      <c r="J162" s="61"/>
      <c r="K162" s="61"/>
      <c r="L162" s="61"/>
      <c r="M162" s="61"/>
      <c r="N162" s="61"/>
      <c r="O162" s="61"/>
      <c r="P162" s="61"/>
      <c r="Q162" s="61"/>
      <c r="R162" s="61"/>
      <c r="S162" s="61"/>
      <c r="T162" s="61"/>
      <c r="U162" s="61"/>
      <c r="V162" s="61"/>
      <c r="W162" s="61"/>
      <c r="X162" s="61"/>
      <c r="Y162" s="61"/>
      <c r="Z162" s="142"/>
      <c r="AA162" s="160"/>
    </row>
    <row r="163" spans="1:27" ht="4.5" customHeight="1">
      <c r="A163" s="147"/>
      <c r="B163" s="138"/>
      <c r="C163" s="383"/>
      <c r="D163" s="318"/>
      <c r="E163" s="61"/>
      <c r="F163" s="60"/>
      <c r="G163" s="361"/>
      <c r="H163" s="61"/>
      <c r="I163" s="61"/>
      <c r="J163" s="60"/>
      <c r="K163" s="361"/>
      <c r="L163" s="61"/>
      <c r="M163" s="61"/>
      <c r="N163" s="60"/>
      <c r="O163" s="361"/>
      <c r="P163" s="61"/>
      <c r="Q163" s="61"/>
      <c r="R163" s="60"/>
      <c r="S163" s="361"/>
      <c r="T163" s="61"/>
      <c r="U163" s="61"/>
      <c r="V163" s="61"/>
      <c r="W163" s="60"/>
      <c r="X163" s="361"/>
      <c r="Y163" s="61"/>
      <c r="Z163" s="142"/>
      <c r="AA163" s="63"/>
    </row>
    <row r="164" spans="1:27" ht="13.5">
      <c r="A164" s="148" t="s">
        <v>330</v>
      </c>
      <c r="B164" s="138"/>
      <c r="C164" s="394">
        <f aca="true" t="shared" si="28" ref="C164:AA164">SUM(C165:C165)</f>
        <v>0</v>
      </c>
      <c r="D164" s="320">
        <f t="shared" si="28"/>
        <v>0</v>
      </c>
      <c r="E164" s="84">
        <f t="shared" si="28"/>
        <v>0</v>
      </c>
      <c r="F164" s="83">
        <f t="shared" si="28"/>
        <v>0</v>
      </c>
      <c r="G164" s="395">
        <f t="shared" si="28"/>
        <v>0</v>
      </c>
      <c r="H164" s="84">
        <f t="shared" si="28"/>
        <v>0</v>
      </c>
      <c r="I164" s="84">
        <f t="shared" si="28"/>
        <v>0</v>
      </c>
      <c r="J164" s="83">
        <f t="shared" si="28"/>
        <v>0</v>
      </c>
      <c r="K164" s="395">
        <f t="shared" si="28"/>
        <v>0</v>
      </c>
      <c r="L164" s="84">
        <f t="shared" si="28"/>
        <v>0</v>
      </c>
      <c r="M164" s="84">
        <f t="shared" si="28"/>
        <v>0</v>
      </c>
      <c r="N164" s="83">
        <f t="shared" si="28"/>
        <v>0</v>
      </c>
      <c r="O164" s="395">
        <f t="shared" si="28"/>
        <v>0</v>
      </c>
      <c r="P164" s="84">
        <f t="shared" si="28"/>
        <v>0</v>
      </c>
      <c r="Q164" s="84">
        <f t="shared" si="28"/>
        <v>0</v>
      </c>
      <c r="R164" s="83">
        <f t="shared" si="28"/>
        <v>0</v>
      </c>
      <c r="S164" s="395">
        <f t="shared" si="28"/>
        <v>0</v>
      </c>
      <c r="T164" s="84">
        <f t="shared" si="28"/>
        <v>0</v>
      </c>
      <c r="U164" s="84">
        <f t="shared" si="28"/>
        <v>0</v>
      </c>
      <c r="V164" s="84">
        <f t="shared" si="28"/>
        <v>0</v>
      </c>
      <c r="W164" s="83">
        <f t="shared" si="28"/>
        <v>0</v>
      </c>
      <c r="X164" s="395">
        <f t="shared" si="28"/>
        <v>0</v>
      </c>
      <c r="Y164" s="84">
        <f t="shared" si="28"/>
        <v>0</v>
      </c>
      <c r="Z164" s="396">
        <f t="shared" si="28"/>
        <v>0</v>
      </c>
      <c r="AA164" s="86">
        <f t="shared" si="28"/>
        <v>0</v>
      </c>
    </row>
    <row r="165" spans="1:27" ht="13.5">
      <c r="A165" s="227" t="s">
        <v>330</v>
      </c>
      <c r="B165" s="138"/>
      <c r="C165" s="361"/>
      <c r="D165" s="161"/>
      <c r="E165" s="61"/>
      <c r="F165" s="61"/>
      <c r="G165" s="61"/>
      <c r="H165" s="61"/>
      <c r="I165" s="61"/>
      <c r="J165" s="61"/>
      <c r="K165" s="61"/>
      <c r="L165" s="61"/>
      <c r="M165" s="61"/>
      <c r="N165" s="61"/>
      <c r="O165" s="61"/>
      <c r="P165" s="61"/>
      <c r="Q165" s="61"/>
      <c r="R165" s="61"/>
      <c r="S165" s="61"/>
      <c r="T165" s="61"/>
      <c r="U165" s="61"/>
      <c r="V165" s="61"/>
      <c r="W165" s="61"/>
      <c r="X165" s="61"/>
      <c r="Y165" s="61"/>
      <c r="Z165" s="142"/>
      <c r="AA165" s="160"/>
    </row>
    <row r="166" spans="1:27" ht="4.5" customHeight="1">
      <c r="A166" s="147"/>
      <c r="B166" s="138"/>
      <c r="C166" s="383"/>
      <c r="D166" s="318"/>
      <c r="E166" s="61"/>
      <c r="F166" s="60"/>
      <c r="G166" s="361"/>
      <c r="H166" s="61"/>
      <c r="I166" s="61"/>
      <c r="J166" s="60"/>
      <c r="K166" s="361"/>
      <c r="L166" s="61"/>
      <c r="M166" s="61"/>
      <c r="N166" s="60"/>
      <c r="O166" s="361"/>
      <c r="P166" s="61"/>
      <c r="Q166" s="61"/>
      <c r="R166" s="60"/>
      <c r="S166" s="361"/>
      <c r="T166" s="61"/>
      <c r="U166" s="61"/>
      <c r="V166" s="61"/>
      <c r="W166" s="60"/>
      <c r="X166" s="361"/>
      <c r="Y166" s="61"/>
      <c r="Z166" s="142"/>
      <c r="AA166" s="63"/>
    </row>
    <row r="167" spans="1:27" ht="13.5">
      <c r="A167" s="150" t="s">
        <v>439</v>
      </c>
      <c r="B167" s="151"/>
      <c r="C167" s="397">
        <f aca="true" t="shared" si="29" ref="C167:Y167">C6+C74+C103+C110+C118+C136+C139+C149+C152+C155+C158+C161+C164</f>
        <v>0</v>
      </c>
      <c r="D167" s="342">
        <f t="shared" si="29"/>
        <v>0</v>
      </c>
      <c r="E167" s="262">
        <f t="shared" si="29"/>
        <v>12500000</v>
      </c>
      <c r="F167" s="343">
        <f t="shared" si="29"/>
        <v>12500000</v>
      </c>
      <c r="G167" s="398">
        <f t="shared" si="29"/>
        <v>0</v>
      </c>
      <c r="H167" s="262">
        <f t="shared" si="29"/>
        <v>0</v>
      </c>
      <c r="I167" s="262">
        <f t="shared" si="29"/>
        <v>0</v>
      </c>
      <c r="J167" s="343">
        <f t="shared" si="29"/>
        <v>0</v>
      </c>
      <c r="K167" s="398">
        <f t="shared" si="29"/>
        <v>0</v>
      </c>
      <c r="L167" s="262">
        <f t="shared" si="29"/>
        <v>0</v>
      </c>
      <c r="M167" s="262">
        <f t="shared" si="29"/>
        <v>0</v>
      </c>
      <c r="N167" s="343">
        <f t="shared" si="29"/>
        <v>0</v>
      </c>
      <c r="O167" s="398">
        <f t="shared" si="29"/>
        <v>0</v>
      </c>
      <c r="P167" s="262">
        <f t="shared" si="29"/>
        <v>0</v>
      </c>
      <c r="Q167" s="262">
        <f t="shared" si="29"/>
        <v>0</v>
      </c>
      <c r="R167" s="343">
        <f t="shared" si="29"/>
        <v>0</v>
      </c>
      <c r="S167" s="398">
        <f t="shared" si="29"/>
        <v>0</v>
      </c>
      <c r="T167" s="262">
        <f t="shared" si="29"/>
        <v>0</v>
      </c>
      <c r="U167" s="262">
        <f t="shared" si="29"/>
        <v>0</v>
      </c>
      <c r="V167" s="262">
        <f t="shared" si="29"/>
        <v>0</v>
      </c>
      <c r="W167" s="343">
        <f t="shared" si="29"/>
        <v>0</v>
      </c>
      <c r="X167" s="398">
        <f t="shared" si="29"/>
        <v>3124998</v>
      </c>
      <c r="Y167" s="262">
        <f t="shared" si="29"/>
        <v>-3124998</v>
      </c>
      <c r="Z167" s="263">
        <f>+IF(X167&lt;&gt;0,+(Y167/X167)*100,0)</f>
        <v>-100</v>
      </c>
      <c r="AA167" s="281">
        <f>AA6+AA74+AA103+AA110+AA118+AA136+AA139+AA149+AA152+AA155+AA158+AA161+AA164</f>
        <v>12500000</v>
      </c>
    </row>
    <row r="168" spans="1:27" ht="12.75">
      <c r="A168" s="399"/>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row>
    <row r="169" spans="1:27" ht="13.5">
      <c r="A169" s="357"/>
      <c r="B169" s="120"/>
      <c r="C169" s="120"/>
      <c r="D169" s="120"/>
      <c r="E169" s="120"/>
      <c r="F169" s="400"/>
      <c r="G169" s="401"/>
      <c r="H169" s="120"/>
      <c r="I169" s="120"/>
      <c r="J169" s="400"/>
      <c r="K169" s="401"/>
      <c r="L169" s="120"/>
      <c r="M169" s="120"/>
      <c r="N169" s="400"/>
      <c r="O169" s="401"/>
      <c r="P169" s="120"/>
      <c r="Q169" s="120"/>
      <c r="R169" s="400"/>
      <c r="S169" s="401"/>
      <c r="T169" s="120"/>
      <c r="U169" s="120"/>
      <c r="V169" s="120"/>
      <c r="W169" s="400"/>
      <c r="X169" s="401"/>
      <c r="Y169" s="120"/>
      <c r="Z169" s="120"/>
      <c r="AA169" s="120"/>
    </row>
    <row r="170" spans="1:27" ht="13.5">
      <c r="A170" s="358"/>
      <c r="B170" s="120"/>
      <c r="C170" s="120"/>
      <c r="D170" s="120"/>
      <c r="E170" s="120"/>
      <c r="F170" s="400"/>
      <c r="G170" s="401"/>
      <c r="H170" s="120"/>
      <c r="I170" s="120"/>
      <c r="J170" s="400"/>
      <c r="K170" s="401"/>
      <c r="L170" s="120"/>
      <c r="M170" s="120"/>
      <c r="N170" s="400"/>
      <c r="O170" s="401"/>
      <c r="P170" s="120"/>
      <c r="Q170" s="120"/>
      <c r="R170" s="400"/>
      <c r="S170" s="401"/>
      <c r="T170" s="120"/>
      <c r="U170" s="120"/>
      <c r="V170" s="120"/>
      <c r="W170" s="400"/>
      <c r="X170" s="401"/>
      <c r="Y170" s="120"/>
      <c r="Z170" s="120"/>
      <c r="AA170" s="120"/>
    </row>
  </sheetData>
  <sheetProtection/>
  <mergeCells count="3">
    <mergeCell ref="A1:AA1"/>
    <mergeCell ref="D2:F2"/>
    <mergeCell ref="G2:AA2"/>
  </mergeCells>
  <printOptions horizontalCentered="1"/>
  <pageMargins left="0.551181102362205" right="0.22" top="0.27" bottom="0.32" header="0.31496062992126" footer="0.31496062992126"/>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AA170"/>
  <sheetViews>
    <sheetView showGridLines="0" zoomScalePageLayoutView="0" workbookViewId="0" topLeftCell="A1">
      <selection activeCell="A1" sqref="A1:AA1"/>
    </sheetView>
  </sheetViews>
  <sheetFormatPr defaultColWidth="9.140625" defaultRowHeight="12.75"/>
  <cols>
    <col min="1" max="1" width="35.7109375" style="0" customWidth="1"/>
    <col min="2" max="2" width="4.00390625" style="0"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36" customHeight="1">
      <c r="A1" s="407" t="s">
        <v>440</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ht="24.75" customHeight="1">
      <c r="A2" s="165" t="s">
        <v>1</v>
      </c>
      <c r="B2" s="166" t="s">
        <v>64</v>
      </c>
      <c r="C2" s="325" t="s">
        <v>2</v>
      </c>
      <c r="D2" s="408" t="s">
        <v>3</v>
      </c>
      <c r="E2" s="415" t="s">
        <v>4</v>
      </c>
      <c r="F2" s="415"/>
      <c r="G2" s="416"/>
      <c r="H2" s="416"/>
      <c r="I2" s="416"/>
      <c r="J2" s="416"/>
      <c r="K2" s="416"/>
      <c r="L2" s="416"/>
      <c r="M2" s="416"/>
      <c r="N2" s="416"/>
      <c r="O2" s="416"/>
      <c r="P2" s="416"/>
      <c r="Q2" s="416"/>
      <c r="R2" s="416"/>
      <c r="S2" s="416"/>
      <c r="T2" s="416"/>
      <c r="U2" s="416"/>
      <c r="V2" s="416"/>
      <c r="W2" s="416"/>
      <c r="X2" s="416"/>
      <c r="Y2" s="416"/>
      <c r="Z2" s="416"/>
      <c r="AA2" s="417"/>
    </row>
    <row r="3" spans="1:27" ht="24.75" customHeight="1">
      <c r="A3" s="363" t="s">
        <v>5</v>
      </c>
      <c r="B3" s="168"/>
      <c r="C3" s="329" t="s">
        <v>6</v>
      </c>
      <c r="D3" s="327" t="s">
        <v>6</v>
      </c>
      <c r="E3" s="326" t="s">
        <v>7</v>
      </c>
      <c r="F3" s="49" t="s">
        <v>8</v>
      </c>
      <c r="G3" s="364" t="s">
        <v>9</v>
      </c>
      <c r="H3" s="326" t="s">
        <v>10</v>
      </c>
      <c r="I3" s="326" t="s">
        <v>11</v>
      </c>
      <c r="J3" s="49" t="s">
        <v>12</v>
      </c>
      <c r="K3" s="364" t="s">
        <v>13</v>
      </c>
      <c r="L3" s="326" t="s">
        <v>14</v>
      </c>
      <c r="M3" s="326" t="s">
        <v>15</v>
      </c>
      <c r="N3" s="49" t="s">
        <v>16</v>
      </c>
      <c r="O3" s="364" t="s">
        <v>17</v>
      </c>
      <c r="P3" s="326" t="s">
        <v>18</v>
      </c>
      <c r="Q3" s="326" t="s">
        <v>19</v>
      </c>
      <c r="R3" s="49" t="s">
        <v>20</v>
      </c>
      <c r="S3" s="364" t="s">
        <v>21</v>
      </c>
      <c r="T3" s="326" t="s">
        <v>22</v>
      </c>
      <c r="U3" s="326" t="s">
        <v>23</v>
      </c>
      <c r="V3" s="326" t="s">
        <v>24</v>
      </c>
      <c r="W3" s="49" t="s">
        <v>25</v>
      </c>
      <c r="X3" s="364" t="s">
        <v>26</v>
      </c>
      <c r="Y3" s="326" t="s">
        <v>27</v>
      </c>
      <c r="Z3" s="326" t="s">
        <v>28</v>
      </c>
      <c r="AA3" s="329" t="s">
        <v>29</v>
      </c>
    </row>
    <row r="4" spans="1:27" ht="15" customHeight="1">
      <c r="A4" s="365" t="s">
        <v>441</v>
      </c>
      <c r="B4" s="366"/>
      <c r="C4" s="367"/>
      <c r="D4" s="368"/>
      <c r="E4" s="369"/>
      <c r="F4" s="370"/>
      <c r="G4" s="371"/>
      <c r="H4" s="369"/>
      <c r="I4" s="369"/>
      <c r="J4" s="370"/>
      <c r="K4" s="371"/>
      <c r="L4" s="369"/>
      <c r="M4" s="369"/>
      <c r="N4" s="370"/>
      <c r="O4" s="371"/>
      <c r="P4" s="369"/>
      <c r="Q4" s="369"/>
      <c r="R4" s="370"/>
      <c r="S4" s="371"/>
      <c r="T4" s="369"/>
      <c r="U4" s="369"/>
      <c r="V4" s="369"/>
      <c r="W4" s="370"/>
      <c r="X4" s="371"/>
      <c r="Y4" s="369"/>
      <c r="Z4" s="369"/>
      <c r="AA4" s="372"/>
    </row>
    <row r="5" spans="1:27" ht="4.5" customHeight="1">
      <c r="A5" s="148"/>
      <c r="B5" s="138"/>
      <c r="C5" s="373"/>
      <c r="D5" s="374"/>
      <c r="E5" s="375"/>
      <c r="F5" s="376"/>
      <c r="G5" s="377"/>
      <c r="H5" s="375"/>
      <c r="I5" s="375"/>
      <c r="J5" s="376"/>
      <c r="K5" s="377"/>
      <c r="L5" s="375"/>
      <c r="M5" s="375"/>
      <c r="N5" s="376"/>
      <c r="O5" s="377"/>
      <c r="P5" s="375"/>
      <c r="Q5" s="375"/>
      <c r="R5" s="376"/>
      <c r="S5" s="377"/>
      <c r="T5" s="375"/>
      <c r="U5" s="375"/>
      <c r="V5" s="375"/>
      <c r="W5" s="376"/>
      <c r="X5" s="377"/>
      <c r="Y5" s="375"/>
      <c r="Z5" s="375"/>
      <c r="AA5" s="378"/>
    </row>
    <row r="6" spans="1:27" ht="13.5">
      <c r="A6" s="148" t="s">
        <v>311</v>
      </c>
      <c r="B6" s="138"/>
      <c r="C6" s="379">
        <f aca="true" t="shared" si="0" ref="C6:Y6">C7+C12+C16+C26+C37+C44+C52+C62+C68</f>
        <v>0</v>
      </c>
      <c r="D6" s="380">
        <f t="shared" si="0"/>
        <v>0</v>
      </c>
      <c r="E6" s="102">
        <f t="shared" si="0"/>
        <v>0</v>
      </c>
      <c r="F6" s="101">
        <f t="shared" si="0"/>
        <v>0</v>
      </c>
      <c r="G6" s="381">
        <f t="shared" si="0"/>
        <v>0</v>
      </c>
      <c r="H6" s="102">
        <f t="shared" si="0"/>
        <v>0</v>
      </c>
      <c r="I6" s="102">
        <f t="shared" si="0"/>
        <v>0</v>
      </c>
      <c r="J6" s="101">
        <f t="shared" si="0"/>
        <v>0</v>
      </c>
      <c r="K6" s="381">
        <f t="shared" si="0"/>
        <v>0</v>
      </c>
      <c r="L6" s="102">
        <f t="shared" si="0"/>
        <v>0</v>
      </c>
      <c r="M6" s="102">
        <f t="shared" si="0"/>
        <v>0</v>
      </c>
      <c r="N6" s="101">
        <f t="shared" si="0"/>
        <v>0</v>
      </c>
      <c r="O6" s="381">
        <f t="shared" si="0"/>
        <v>0</v>
      </c>
      <c r="P6" s="102">
        <f t="shared" si="0"/>
        <v>0</v>
      </c>
      <c r="Q6" s="102">
        <f t="shared" si="0"/>
        <v>0</v>
      </c>
      <c r="R6" s="101">
        <f t="shared" si="0"/>
        <v>0</v>
      </c>
      <c r="S6" s="381">
        <f t="shared" si="0"/>
        <v>0</v>
      </c>
      <c r="T6" s="102">
        <f t="shared" si="0"/>
        <v>0</v>
      </c>
      <c r="U6" s="102">
        <f t="shared" si="0"/>
        <v>0</v>
      </c>
      <c r="V6" s="102">
        <f t="shared" si="0"/>
        <v>0</v>
      </c>
      <c r="W6" s="101">
        <f t="shared" si="0"/>
        <v>0</v>
      </c>
      <c r="X6" s="381">
        <f t="shared" si="0"/>
        <v>0</v>
      </c>
      <c r="Y6" s="102">
        <f t="shared" si="0"/>
        <v>0</v>
      </c>
      <c r="Z6" s="139">
        <f>+IF(X6&lt;&gt;0,+(Y6/X6)*100,0)</f>
        <v>0</v>
      </c>
      <c r="AA6" s="104">
        <f>AA7+AA12+AA16+AA26+AA37+AA44+AA52+AA62+AA68</f>
        <v>0</v>
      </c>
    </row>
    <row r="7" spans="1:27" ht="13.5">
      <c r="A7" s="227" t="s">
        <v>302</v>
      </c>
      <c r="B7" s="138"/>
      <c r="C7" s="359">
        <f aca="true" t="shared" si="1" ref="C7:Y7">SUM(C8:C11)</f>
        <v>0</v>
      </c>
      <c r="D7" s="360">
        <f t="shared" si="1"/>
        <v>0</v>
      </c>
      <c r="E7" s="321">
        <f t="shared" si="1"/>
        <v>0</v>
      </c>
      <c r="F7" s="321">
        <f t="shared" si="1"/>
        <v>0</v>
      </c>
      <c r="G7" s="321">
        <f t="shared" si="1"/>
        <v>0</v>
      </c>
      <c r="H7" s="321">
        <f t="shared" si="1"/>
        <v>0</v>
      </c>
      <c r="I7" s="321">
        <f t="shared" si="1"/>
        <v>0</v>
      </c>
      <c r="J7" s="321">
        <f t="shared" si="1"/>
        <v>0</v>
      </c>
      <c r="K7" s="321">
        <f t="shared" si="1"/>
        <v>0</v>
      </c>
      <c r="L7" s="321">
        <f t="shared" si="1"/>
        <v>0</v>
      </c>
      <c r="M7" s="321">
        <f t="shared" si="1"/>
        <v>0</v>
      </c>
      <c r="N7" s="321">
        <f t="shared" si="1"/>
        <v>0</v>
      </c>
      <c r="O7" s="321">
        <f t="shared" si="1"/>
        <v>0</v>
      </c>
      <c r="P7" s="321">
        <f t="shared" si="1"/>
        <v>0</v>
      </c>
      <c r="Q7" s="321">
        <f t="shared" si="1"/>
        <v>0</v>
      </c>
      <c r="R7" s="321">
        <f t="shared" si="1"/>
        <v>0</v>
      </c>
      <c r="S7" s="321">
        <f t="shared" si="1"/>
        <v>0</v>
      </c>
      <c r="T7" s="321">
        <f t="shared" si="1"/>
        <v>0</v>
      </c>
      <c r="U7" s="321">
        <f t="shared" si="1"/>
        <v>0</v>
      </c>
      <c r="V7" s="321">
        <f t="shared" si="1"/>
        <v>0</v>
      </c>
      <c r="W7" s="321">
        <f t="shared" si="1"/>
        <v>0</v>
      </c>
      <c r="X7" s="321">
        <f t="shared" si="1"/>
        <v>0</v>
      </c>
      <c r="Y7" s="321">
        <f t="shared" si="1"/>
        <v>0</v>
      </c>
      <c r="Z7" s="356">
        <f>+IF(X7&lt;&gt;0,+(Y7/X7)*100,0)</f>
        <v>0</v>
      </c>
      <c r="AA7" s="362">
        <f>SUM(AA8:AA11)</f>
        <v>0</v>
      </c>
    </row>
    <row r="8" spans="1:27" ht="13.5">
      <c r="A8" s="382" t="s">
        <v>175</v>
      </c>
      <c r="B8" s="138"/>
      <c r="C8" s="361"/>
      <c r="D8" s="161"/>
      <c r="E8" s="61"/>
      <c r="F8" s="61"/>
      <c r="G8" s="61"/>
      <c r="H8" s="61"/>
      <c r="I8" s="61"/>
      <c r="J8" s="61"/>
      <c r="K8" s="61"/>
      <c r="L8" s="61"/>
      <c r="M8" s="61"/>
      <c r="N8" s="61"/>
      <c r="O8" s="61"/>
      <c r="P8" s="61"/>
      <c r="Q8" s="61"/>
      <c r="R8" s="61"/>
      <c r="S8" s="61"/>
      <c r="T8" s="61"/>
      <c r="U8" s="61"/>
      <c r="V8" s="61"/>
      <c r="W8" s="61"/>
      <c r="X8" s="61"/>
      <c r="Y8" s="61"/>
      <c r="Z8" s="142"/>
      <c r="AA8" s="160"/>
    </row>
    <row r="9" spans="1:27" ht="13.5">
      <c r="A9" s="382" t="s">
        <v>341</v>
      </c>
      <c r="B9" s="138"/>
      <c r="C9" s="361"/>
      <c r="D9" s="161"/>
      <c r="E9" s="61"/>
      <c r="F9" s="61"/>
      <c r="G9" s="61"/>
      <c r="H9" s="61"/>
      <c r="I9" s="61"/>
      <c r="J9" s="61"/>
      <c r="K9" s="61"/>
      <c r="L9" s="61"/>
      <c r="M9" s="61"/>
      <c r="N9" s="61"/>
      <c r="O9" s="61"/>
      <c r="P9" s="61"/>
      <c r="Q9" s="61"/>
      <c r="R9" s="61"/>
      <c r="S9" s="61"/>
      <c r="T9" s="61"/>
      <c r="U9" s="61"/>
      <c r="V9" s="61"/>
      <c r="W9" s="61"/>
      <c r="X9" s="61"/>
      <c r="Y9" s="61"/>
      <c r="Z9" s="142"/>
      <c r="AA9" s="160"/>
    </row>
    <row r="10" spans="1:27" ht="13.5">
      <c r="A10" s="382" t="s">
        <v>342</v>
      </c>
      <c r="B10" s="138"/>
      <c r="C10" s="361"/>
      <c r="D10" s="161"/>
      <c r="E10" s="61"/>
      <c r="F10" s="61"/>
      <c r="G10" s="61"/>
      <c r="H10" s="61"/>
      <c r="I10" s="61"/>
      <c r="J10" s="61"/>
      <c r="K10" s="61"/>
      <c r="L10" s="61"/>
      <c r="M10" s="61"/>
      <c r="N10" s="61"/>
      <c r="O10" s="61"/>
      <c r="P10" s="61"/>
      <c r="Q10" s="61"/>
      <c r="R10" s="61"/>
      <c r="S10" s="61"/>
      <c r="T10" s="61"/>
      <c r="U10" s="61"/>
      <c r="V10" s="61"/>
      <c r="W10" s="61"/>
      <c r="X10" s="61"/>
      <c r="Y10" s="61"/>
      <c r="Z10" s="142"/>
      <c r="AA10" s="160"/>
    </row>
    <row r="11" spans="1:27" ht="13.5">
      <c r="A11" s="382" t="s">
        <v>343</v>
      </c>
      <c r="B11" s="138"/>
      <c r="C11" s="361"/>
      <c r="D11" s="161"/>
      <c r="E11" s="61"/>
      <c r="F11" s="61"/>
      <c r="G11" s="61"/>
      <c r="H11" s="61"/>
      <c r="I11" s="61"/>
      <c r="J11" s="61"/>
      <c r="K11" s="61"/>
      <c r="L11" s="61"/>
      <c r="M11" s="61"/>
      <c r="N11" s="61"/>
      <c r="O11" s="61"/>
      <c r="P11" s="61"/>
      <c r="Q11" s="61"/>
      <c r="R11" s="61"/>
      <c r="S11" s="61"/>
      <c r="T11" s="61"/>
      <c r="U11" s="61"/>
      <c r="V11" s="61"/>
      <c r="W11" s="61"/>
      <c r="X11" s="61"/>
      <c r="Y11" s="61"/>
      <c r="Z11" s="142"/>
      <c r="AA11" s="160"/>
    </row>
    <row r="12" spans="1:27" ht="13.5">
      <c r="A12" s="227" t="s">
        <v>303</v>
      </c>
      <c r="B12" s="138"/>
      <c r="C12" s="361">
        <f aca="true" t="shared" si="2" ref="C12:Y12">SUM(C13:C15)</f>
        <v>0</v>
      </c>
      <c r="D12" s="161">
        <f t="shared" si="2"/>
        <v>0</v>
      </c>
      <c r="E12" s="61">
        <f t="shared" si="2"/>
        <v>0</v>
      </c>
      <c r="F12" s="61">
        <f t="shared" si="2"/>
        <v>0</v>
      </c>
      <c r="G12" s="61">
        <f t="shared" si="2"/>
        <v>0</v>
      </c>
      <c r="H12" s="61">
        <f t="shared" si="2"/>
        <v>0</v>
      </c>
      <c r="I12" s="61">
        <f t="shared" si="2"/>
        <v>0</v>
      </c>
      <c r="J12" s="61">
        <f t="shared" si="2"/>
        <v>0</v>
      </c>
      <c r="K12" s="61">
        <f t="shared" si="2"/>
        <v>0</v>
      </c>
      <c r="L12" s="61">
        <f t="shared" si="2"/>
        <v>0</v>
      </c>
      <c r="M12" s="61">
        <f t="shared" si="2"/>
        <v>0</v>
      </c>
      <c r="N12" s="61">
        <f t="shared" si="2"/>
        <v>0</v>
      </c>
      <c r="O12" s="61">
        <f t="shared" si="2"/>
        <v>0</v>
      </c>
      <c r="P12" s="61">
        <f t="shared" si="2"/>
        <v>0</v>
      </c>
      <c r="Q12" s="61">
        <f t="shared" si="2"/>
        <v>0</v>
      </c>
      <c r="R12" s="61">
        <f t="shared" si="2"/>
        <v>0</v>
      </c>
      <c r="S12" s="61">
        <f t="shared" si="2"/>
        <v>0</v>
      </c>
      <c r="T12" s="61">
        <f t="shared" si="2"/>
        <v>0</v>
      </c>
      <c r="U12" s="61">
        <f t="shared" si="2"/>
        <v>0</v>
      </c>
      <c r="V12" s="61">
        <f t="shared" si="2"/>
        <v>0</v>
      </c>
      <c r="W12" s="61">
        <f t="shared" si="2"/>
        <v>0</v>
      </c>
      <c r="X12" s="61">
        <f t="shared" si="2"/>
        <v>0</v>
      </c>
      <c r="Y12" s="61">
        <f t="shared" si="2"/>
        <v>0</v>
      </c>
      <c r="Z12" s="142">
        <f>+IF(X12&lt;&gt;0,+(Y12/X12)*100,0)</f>
        <v>0</v>
      </c>
      <c r="AA12" s="160">
        <f>SUM(AA13:AA15)</f>
        <v>0</v>
      </c>
    </row>
    <row r="13" spans="1:27" ht="13.5">
      <c r="A13" s="382" t="s">
        <v>344</v>
      </c>
      <c r="B13" s="138"/>
      <c r="C13" s="361"/>
      <c r="D13" s="161"/>
      <c r="E13" s="61"/>
      <c r="F13" s="61"/>
      <c r="G13" s="61"/>
      <c r="H13" s="61"/>
      <c r="I13" s="61"/>
      <c r="J13" s="61"/>
      <c r="K13" s="61"/>
      <c r="L13" s="61"/>
      <c r="M13" s="61"/>
      <c r="N13" s="61"/>
      <c r="O13" s="61"/>
      <c r="P13" s="61"/>
      <c r="Q13" s="61"/>
      <c r="R13" s="61"/>
      <c r="S13" s="61"/>
      <c r="T13" s="61"/>
      <c r="U13" s="61"/>
      <c r="V13" s="61"/>
      <c r="W13" s="61"/>
      <c r="X13" s="61"/>
      <c r="Y13" s="61"/>
      <c r="Z13" s="142"/>
      <c r="AA13" s="160"/>
    </row>
    <row r="14" spans="1:27" ht="13.5">
      <c r="A14" s="382" t="s">
        <v>345</v>
      </c>
      <c r="B14" s="138"/>
      <c r="C14" s="361"/>
      <c r="D14" s="161"/>
      <c r="E14" s="61"/>
      <c r="F14" s="61"/>
      <c r="G14" s="61"/>
      <c r="H14" s="61"/>
      <c r="I14" s="61"/>
      <c r="J14" s="61"/>
      <c r="K14" s="61"/>
      <c r="L14" s="61"/>
      <c r="M14" s="61"/>
      <c r="N14" s="61"/>
      <c r="O14" s="61"/>
      <c r="P14" s="61"/>
      <c r="Q14" s="61"/>
      <c r="R14" s="61"/>
      <c r="S14" s="61"/>
      <c r="T14" s="61"/>
      <c r="U14" s="61"/>
      <c r="V14" s="61"/>
      <c r="W14" s="61"/>
      <c r="X14" s="61"/>
      <c r="Y14" s="61"/>
      <c r="Z14" s="142"/>
      <c r="AA14" s="160"/>
    </row>
    <row r="15" spans="1:27" ht="13.5">
      <c r="A15" s="382" t="s">
        <v>346</v>
      </c>
      <c r="B15" s="138"/>
      <c r="C15" s="361"/>
      <c r="D15" s="161"/>
      <c r="E15" s="61"/>
      <c r="F15" s="61"/>
      <c r="G15" s="61"/>
      <c r="H15" s="61"/>
      <c r="I15" s="61"/>
      <c r="J15" s="61"/>
      <c r="K15" s="61"/>
      <c r="L15" s="61"/>
      <c r="M15" s="61"/>
      <c r="N15" s="61"/>
      <c r="O15" s="61"/>
      <c r="P15" s="61"/>
      <c r="Q15" s="61"/>
      <c r="R15" s="61"/>
      <c r="S15" s="61"/>
      <c r="T15" s="61"/>
      <c r="U15" s="61"/>
      <c r="V15" s="61"/>
      <c r="W15" s="61"/>
      <c r="X15" s="61"/>
      <c r="Y15" s="61"/>
      <c r="Z15" s="142"/>
      <c r="AA15" s="160"/>
    </row>
    <row r="16" spans="1:27" ht="13.5">
      <c r="A16" s="227" t="s">
        <v>304</v>
      </c>
      <c r="B16" s="138"/>
      <c r="C16" s="361">
        <f aca="true" t="shared" si="3" ref="C16:Y16">SUM(C17:C25)</f>
        <v>0</v>
      </c>
      <c r="D16" s="161">
        <f t="shared" si="3"/>
        <v>0</v>
      </c>
      <c r="E16" s="61">
        <f t="shared" si="3"/>
        <v>0</v>
      </c>
      <c r="F16" s="61">
        <f t="shared" si="3"/>
        <v>0</v>
      </c>
      <c r="G16" s="61">
        <f t="shared" si="3"/>
        <v>0</v>
      </c>
      <c r="H16" s="61">
        <f t="shared" si="3"/>
        <v>0</v>
      </c>
      <c r="I16" s="61">
        <f t="shared" si="3"/>
        <v>0</v>
      </c>
      <c r="J16" s="61">
        <f t="shared" si="3"/>
        <v>0</v>
      </c>
      <c r="K16" s="61">
        <f t="shared" si="3"/>
        <v>0</v>
      </c>
      <c r="L16" s="61">
        <f t="shared" si="3"/>
        <v>0</v>
      </c>
      <c r="M16" s="61">
        <f t="shared" si="3"/>
        <v>0</v>
      </c>
      <c r="N16" s="61">
        <f t="shared" si="3"/>
        <v>0</v>
      </c>
      <c r="O16" s="61">
        <f t="shared" si="3"/>
        <v>0</v>
      </c>
      <c r="P16" s="61">
        <f t="shared" si="3"/>
        <v>0</v>
      </c>
      <c r="Q16" s="61">
        <f t="shared" si="3"/>
        <v>0</v>
      </c>
      <c r="R16" s="61">
        <f t="shared" si="3"/>
        <v>0</v>
      </c>
      <c r="S16" s="61">
        <f t="shared" si="3"/>
        <v>0</v>
      </c>
      <c r="T16" s="61">
        <f t="shared" si="3"/>
        <v>0</v>
      </c>
      <c r="U16" s="61">
        <f t="shared" si="3"/>
        <v>0</v>
      </c>
      <c r="V16" s="61">
        <f t="shared" si="3"/>
        <v>0</v>
      </c>
      <c r="W16" s="61">
        <f t="shared" si="3"/>
        <v>0</v>
      </c>
      <c r="X16" s="61">
        <f t="shared" si="3"/>
        <v>0</v>
      </c>
      <c r="Y16" s="61">
        <f t="shared" si="3"/>
        <v>0</v>
      </c>
      <c r="Z16" s="142">
        <f>+IF(X16&lt;&gt;0,+(Y16/X16)*100,0)</f>
        <v>0</v>
      </c>
      <c r="AA16" s="160">
        <f>SUM(AA17:AA25)</f>
        <v>0</v>
      </c>
    </row>
    <row r="17" spans="1:27" ht="13.5">
      <c r="A17" s="382" t="s">
        <v>347</v>
      </c>
      <c r="B17" s="138"/>
      <c r="C17" s="361"/>
      <c r="D17" s="161"/>
      <c r="E17" s="61"/>
      <c r="F17" s="61"/>
      <c r="G17" s="61"/>
      <c r="H17" s="61"/>
      <c r="I17" s="61"/>
      <c r="J17" s="61"/>
      <c r="K17" s="61"/>
      <c r="L17" s="61"/>
      <c r="M17" s="61"/>
      <c r="N17" s="61"/>
      <c r="O17" s="61"/>
      <c r="P17" s="61"/>
      <c r="Q17" s="61"/>
      <c r="R17" s="61"/>
      <c r="S17" s="61"/>
      <c r="T17" s="61"/>
      <c r="U17" s="61"/>
      <c r="V17" s="61"/>
      <c r="W17" s="61"/>
      <c r="X17" s="61"/>
      <c r="Y17" s="61"/>
      <c r="Z17" s="142"/>
      <c r="AA17" s="160"/>
    </row>
    <row r="18" spans="1:27" ht="13.5">
      <c r="A18" s="382" t="s">
        <v>348</v>
      </c>
      <c r="B18" s="138"/>
      <c r="C18" s="361"/>
      <c r="D18" s="161"/>
      <c r="E18" s="61"/>
      <c r="F18" s="61"/>
      <c r="G18" s="61"/>
      <c r="H18" s="61"/>
      <c r="I18" s="61"/>
      <c r="J18" s="61"/>
      <c r="K18" s="61"/>
      <c r="L18" s="61"/>
      <c r="M18" s="61"/>
      <c r="N18" s="61"/>
      <c r="O18" s="61"/>
      <c r="P18" s="61"/>
      <c r="Q18" s="61"/>
      <c r="R18" s="61"/>
      <c r="S18" s="61"/>
      <c r="T18" s="61"/>
      <c r="U18" s="61"/>
      <c r="V18" s="61"/>
      <c r="W18" s="61"/>
      <c r="X18" s="61"/>
      <c r="Y18" s="61"/>
      <c r="Z18" s="142"/>
      <c r="AA18" s="160"/>
    </row>
    <row r="19" spans="1:27" ht="13.5">
      <c r="A19" s="382" t="s">
        <v>349</v>
      </c>
      <c r="B19" s="138"/>
      <c r="C19" s="361"/>
      <c r="D19" s="161"/>
      <c r="E19" s="61"/>
      <c r="F19" s="61"/>
      <c r="G19" s="61"/>
      <c r="H19" s="61"/>
      <c r="I19" s="61"/>
      <c r="J19" s="61"/>
      <c r="K19" s="61"/>
      <c r="L19" s="61"/>
      <c r="M19" s="61"/>
      <c r="N19" s="61"/>
      <c r="O19" s="61"/>
      <c r="P19" s="61"/>
      <c r="Q19" s="61"/>
      <c r="R19" s="61"/>
      <c r="S19" s="61"/>
      <c r="T19" s="61"/>
      <c r="U19" s="61"/>
      <c r="V19" s="61"/>
      <c r="W19" s="61"/>
      <c r="X19" s="61"/>
      <c r="Y19" s="61"/>
      <c r="Z19" s="142"/>
      <c r="AA19" s="160"/>
    </row>
    <row r="20" spans="1:27" ht="13.5">
      <c r="A20" s="382" t="s">
        <v>350</v>
      </c>
      <c r="B20" s="138"/>
      <c r="C20" s="361"/>
      <c r="D20" s="161"/>
      <c r="E20" s="61"/>
      <c r="F20" s="61"/>
      <c r="G20" s="61"/>
      <c r="H20" s="61"/>
      <c r="I20" s="61"/>
      <c r="J20" s="61"/>
      <c r="K20" s="61"/>
      <c r="L20" s="61"/>
      <c r="M20" s="61"/>
      <c r="N20" s="61"/>
      <c r="O20" s="61"/>
      <c r="P20" s="61"/>
      <c r="Q20" s="61"/>
      <c r="R20" s="61"/>
      <c r="S20" s="61"/>
      <c r="T20" s="61"/>
      <c r="U20" s="61"/>
      <c r="V20" s="61"/>
      <c r="W20" s="61"/>
      <c r="X20" s="61"/>
      <c r="Y20" s="61"/>
      <c r="Z20" s="142"/>
      <c r="AA20" s="160"/>
    </row>
    <row r="21" spans="1:27" ht="13.5">
      <c r="A21" s="382" t="s">
        <v>351</v>
      </c>
      <c r="B21" s="138"/>
      <c r="C21" s="361"/>
      <c r="D21" s="161"/>
      <c r="E21" s="61"/>
      <c r="F21" s="61"/>
      <c r="G21" s="61"/>
      <c r="H21" s="61"/>
      <c r="I21" s="61"/>
      <c r="J21" s="61"/>
      <c r="K21" s="61"/>
      <c r="L21" s="61"/>
      <c r="M21" s="61"/>
      <c r="N21" s="61"/>
      <c r="O21" s="61"/>
      <c r="P21" s="61"/>
      <c r="Q21" s="61"/>
      <c r="R21" s="61"/>
      <c r="S21" s="61"/>
      <c r="T21" s="61"/>
      <c r="U21" s="61"/>
      <c r="V21" s="61"/>
      <c r="W21" s="61"/>
      <c r="X21" s="61"/>
      <c r="Y21" s="61"/>
      <c r="Z21" s="142"/>
      <c r="AA21" s="160"/>
    </row>
    <row r="22" spans="1:27" ht="13.5">
      <c r="A22" s="382" t="s">
        <v>352</v>
      </c>
      <c r="B22" s="138"/>
      <c r="C22" s="361"/>
      <c r="D22" s="161"/>
      <c r="E22" s="61"/>
      <c r="F22" s="61"/>
      <c r="G22" s="61"/>
      <c r="H22" s="61"/>
      <c r="I22" s="61"/>
      <c r="J22" s="61"/>
      <c r="K22" s="61"/>
      <c r="L22" s="61"/>
      <c r="M22" s="61"/>
      <c r="N22" s="61"/>
      <c r="O22" s="61"/>
      <c r="P22" s="61"/>
      <c r="Q22" s="61"/>
      <c r="R22" s="61"/>
      <c r="S22" s="61"/>
      <c r="T22" s="61"/>
      <c r="U22" s="61"/>
      <c r="V22" s="61"/>
      <c r="W22" s="61"/>
      <c r="X22" s="61"/>
      <c r="Y22" s="61"/>
      <c r="Z22" s="142"/>
      <c r="AA22" s="160"/>
    </row>
    <row r="23" spans="1:27" ht="13.5">
      <c r="A23" s="382" t="s">
        <v>353</v>
      </c>
      <c r="B23" s="138"/>
      <c r="C23" s="361"/>
      <c r="D23" s="161"/>
      <c r="E23" s="61"/>
      <c r="F23" s="61"/>
      <c r="G23" s="61"/>
      <c r="H23" s="61"/>
      <c r="I23" s="61"/>
      <c r="J23" s="61"/>
      <c r="K23" s="61"/>
      <c r="L23" s="61"/>
      <c r="M23" s="61"/>
      <c r="N23" s="61"/>
      <c r="O23" s="61"/>
      <c r="P23" s="61"/>
      <c r="Q23" s="61"/>
      <c r="R23" s="61"/>
      <c r="S23" s="61"/>
      <c r="T23" s="61"/>
      <c r="U23" s="61"/>
      <c r="V23" s="61"/>
      <c r="W23" s="61"/>
      <c r="X23" s="61"/>
      <c r="Y23" s="61"/>
      <c r="Z23" s="142"/>
      <c r="AA23" s="160"/>
    </row>
    <row r="24" spans="1:27" ht="13.5">
      <c r="A24" s="382" t="s">
        <v>354</v>
      </c>
      <c r="B24" s="138"/>
      <c r="C24" s="361"/>
      <c r="D24" s="161"/>
      <c r="E24" s="61"/>
      <c r="F24" s="61"/>
      <c r="G24" s="61"/>
      <c r="H24" s="61"/>
      <c r="I24" s="61"/>
      <c r="J24" s="61"/>
      <c r="K24" s="61"/>
      <c r="L24" s="61"/>
      <c r="M24" s="61"/>
      <c r="N24" s="61"/>
      <c r="O24" s="61"/>
      <c r="P24" s="61"/>
      <c r="Q24" s="61"/>
      <c r="R24" s="61"/>
      <c r="S24" s="61"/>
      <c r="T24" s="61"/>
      <c r="U24" s="61"/>
      <c r="V24" s="61"/>
      <c r="W24" s="61"/>
      <c r="X24" s="61"/>
      <c r="Y24" s="61"/>
      <c r="Z24" s="142"/>
      <c r="AA24" s="160"/>
    </row>
    <row r="25" spans="1:27" ht="13.5">
      <c r="A25" s="382" t="s">
        <v>343</v>
      </c>
      <c r="B25" s="138"/>
      <c r="C25" s="361"/>
      <c r="D25" s="161"/>
      <c r="E25" s="61"/>
      <c r="F25" s="61"/>
      <c r="G25" s="61"/>
      <c r="H25" s="61"/>
      <c r="I25" s="61"/>
      <c r="J25" s="61"/>
      <c r="K25" s="61"/>
      <c r="L25" s="61"/>
      <c r="M25" s="61"/>
      <c r="N25" s="61"/>
      <c r="O25" s="61"/>
      <c r="P25" s="61"/>
      <c r="Q25" s="61"/>
      <c r="R25" s="61"/>
      <c r="S25" s="61"/>
      <c r="T25" s="61"/>
      <c r="U25" s="61"/>
      <c r="V25" s="61"/>
      <c r="W25" s="61"/>
      <c r="X25" s="61"/>
      <c r="Y25" s="61"/>
      <c r="Z25" s="142"/>
      <c r="AA25" s="160"/>
    </row>
    <row r="26" spans="1:27" ht="13.5">
      <c r="A26" s="229" t="s">
        <v>305</v>
      </c>
      <c r="B26" s="144"/>
      <c r="C26" s="361">
        <f aca="true" t="shared" si="4" ref="C26:Y26">SUM(C27:C36)</f>
        <v>0</v>
      </c>
      <c r="D26" s="161">
        <f t="shared" si="4"/>
        <v>0</v>
      </c>
      <c r="E26" s="61">
        <f t="shared" si="4"/>
        <v>0</v>
      </c>
      <c r="F26" s="61">
        <f t="shared" si="4"/>
        <v>0</v>
      </c>
      <c r="G26" s="61">
        <f t="shared" si="4"/>
        <v>0</v>
      </c>
      <c r="H26" s="61">
        <f t="shared" si="4"/>
        <v>0</v>
      </c>
      <c r="I26" s="61">
        <f t="shared" si="4"/>
        <v>0</v>
      </c>
      <c r="J26" s="61">
        <f t="shared" si="4"/>
        <v>0</v>
      </c>
      <c r="K26" s="61">
        <f t="shared" si="4"/>
        <v>0</v>
      </c>
      <c r="L26" s="61">
        <f t="shared" si="4"/>
        <v>0</v>
      </c>
      <c r="M26" s="61">
        <f t="shared" si="4"/>
        <v>0</v>
      </c>
      <c r="N26" s="61">
        <f t="shared" si="4"/>
        <v>0</v>
      </c>
      <c r="O26" s="61">
        <f t="shared" si="4"/>
        <v>0</v>
      </c>
      <c r="P26" s="61">
        <f t="shared" si="4"/>
        <v>0</v>
      </c>
      <c r="Q26" s="61">
        <f t="shared" si="4"/>
        <v>0</v>
      </c>
      <c r="R26" s="61">
        <f t="shared" si="4"/>
        <v>0</v>
      </c>
      <c r="S26" s="61">
        <f t="shared" si="4"/>
        <v>0</v>
      </c>
      <c r="T26" s="61">
        <f t="shared" si="4"/>
        <v>0</v>
      </c>
      <c r="U26" s="61">
        <f t="shared" si="4"/>
        <v>0</v>
      </c>
      <c r="V26" s="61">
        <f t="shared" si="4"/>
        <v>0</v>
      </c>
      <c r="W26" s="61">
        <f t="shared" si="4"/>
        <v>0</v>
      </c>
      <c r="X26" s="61">
        <f t="shared" si="4"/>
        <v>0</v>
      </c>
      <c r="Y26" s="61">
        <f t="shared" si="4"/>
        <v>0</v>
      </c>
      <c r="Z26" s="142">
        <f>+IF(X26&lt;&gt;0,+(Y26/X26)*100,0)</f>
        <v>0</v>
      </c>
      <c r="AA26" s="160">
        <f>SUM(AA27:AA36)</f>
        <v>0</v>
      </c>
    </row>
    <row r="27" spans="1:27" ht="13.5">
      <c r="A27" s="382" t="s">
        <v>355</v>
      </c>
      <c r="B27" s="138"/>
      <c r="C27" s="361"/>
      <c r="D27" s="161"/>
      <c r="E27" s="61"/>
      <c r="F27" s="61"/>
      <c r="G27" s="61"/>
      <c r="H27" s="61"/>
      <c r="I27" s="61"/>
      <c r="J27" s="61"/>
      <c r="K27" s="61"/>
      <c r="L27" s="61"/>
      <c r="M27" s="61"/>
      <c r="N27" s="61"/>
      <c r="O27" s="61"/>
      <c r="P27" s="61"/>
      <c r="Q27" s="61"/>
      <c r="R27" s="61"/>
      <c r="S27" s="61"/>
      <c r="T27" s="61"/>
      <c r="U27" s="61"/>
      <c r="V27" s="61"/>
      <c r="W27" s="61"/>
      <c r="X27" s="61"/>
      <c r="Y27" s="61"/>
      <c r="Z27" s="142"/>
      <c r="AA27" s="160"/>
    </row>
    <row r="28" spans="1:27" ht="13.5">
      <c r="A28" s="382" t="s">
        <v>356</v>
      </c>
      <c r="B28" s="138"/>
      <c r="C28" s="361"/>
      <c r="D28" s="161"/>
      <c r="E28" s="61"/>
      <c r="F28" s="61"/>
      <c r="G28" s="61"/>
      <c r="H28" s="61"/>
      <c r="I28" s="61"/>
      <c r="J28" s="61"/>
      <c r="K28" s="61"/>
      <c r="L28" s="61"/>
      <c r="M28" s="61"/>
      <c r="N28" s="61"/>
      <c r="O28" s="61"/>
      <c r="P28" s="61"/>
      <c r="Q28" s="61"/>
      <c r="R28" s="61"/>
      <c r="S28" s="61"/>
      <c r="T28" s="61"/>
      <c r="U28" s="61"/>
      <c r="V28" s="61"/>
      <c r="W28" s="61"/>
      <c r="X28" s="61"/>
      <c r="Y28" s="61"/>
      <c r="Z28" s="142"/>
      <c r="AA28" s="160"/>
    </row>
    <row r="29" spans="1:27" ht="13.5">
      <c r="A29" s="382" t="s">
        <v>357</v>
      </c>
      <c r="B29" s="138"/>
      <c r="C29" s="361"/>
      <c r="D29" s="161"/>
      <c r="E29" s="61"/>
      <c r="F29" s="61"/>
      <c r="G29" s="61"/>
      <c r="H29" s="61"/>
      <c r="I29" s="61"/>
      <c r="J29" s="61"/>
      <c r="K29" s="61"/>
      <c r="L29" s="61"/>
      <c r="M29" s="61"/>
      <c r="N29" s="61"/>
      <c r="O29" s="61"/>
      <c r="P29" s="61"/>
      <c r="Q29" s="61"/>
      <c r="R29" s="61"/>
      <c r="S29" s="61"/>
      <c r="T29" s="61"/>
      <c r="U29" s="61"/>
      <c r="V29" s="61"/>
      <c r="W29" s="61"/>
      <c r="X29" s="61"/>
      <c r="Y29" s="61"/>
      <c r="Z29" s="142"/>
      <c r="AA29" s="160"/>
    </row>
    <row r="30" spans="1:27" ht="13.5">
      <c r="A30" s="382" t="s">
        <v>358</v>
      </c>
      <c r="B30" s="138"/>
      <c r="C30" s="361"/>
      <c r="D30" s="161"/>
      <c r="E30" s="61"/>
      <c r="F30" s="61"/>
      <c r="G30" s="61"/>
      <c r="H30" s="61"/>
      <c r="I30" s="61"/>
      <c r="J30" s="61"/>
      <c r="K30" s="61"/>
      <c r="L30" s="61"/>
      <c r="M30" s="61"/>
      <c r="N30" s="61"/>
      <c r="O30" s="61"/>
      <c r="P30" s="61"/>
      <c r="Q30" s="61"/>
      <c r="R30" s="61"/>
      <c r="S30" s="61"/>
      <c r="T30" s="61"/>
      <c r="U30" s="61"/>
      <c r="V30" s="61"/>
      <c r="W30" s="61"/>
      <c r="X30" s="61"/>
      <c r="Y30" s="61"/>
      <c r="Z30" s="142"/>
      <c r="AA30" s="160"/>
    </row>
    <row r="31" spans="1:27" ht="13.5">
      <c r="A31" s="382" t="s">
        <v>359</v>
      </c>
      <c r="B31" s="138"/>
      <c r="C31" s="361"/>
      <c r="D31" s="161"/>
      <c r="E31" s="61"/>
      <c r="F31" s="61"/>
      <c r="G31" s="61"/>
      <c r="H31" s="61"/>
      <c r="I31" s="61"/>
      <c r="J31" s="61"/>
      <c r="K31" s="61"/>
      <c r="L31" s="61"/>
      <c r="M31" s="61"/>
      <c r="N31" s="61"/>
      <c r="O31" s="61"/>
      <c r="P31" s="61"/>
      <c r="Q31" s="61"/>
      <c r="R31" s="61"/>
      <c r="S31" s="61"/>
      <c r="T31" s="61"/>
      <c r="U31" s="61"/>
      <c r="V31" s="61"/>
      <c r="W31" s="61"/>
      <c r="X31" s="61"/>
      <c r="Y31" s="61"/>
      <c r="Z31" s="142"/>
      <c r="AA31" s="160"/>
    </row>
    <row r="32" spans="1:27" ht="13.5">
      <c r="A32" s="382" t="s">
        <v>360</v>
      </c>
      <c r="B32" s="138"/>
      <c r="C32" s="361"/>
      <c r="D32" s="161"/>
      <c r="E32" s="61"/>
      <c r="F32" s="61"/>
      <c r="G32" s="61"/>
      <c r="H32" s="61"/>
      <c r="I32" s="61"/>
      <c r="J32" s="61"/>
      <c r="K32" s="61"/>
      <c r="L32" s="61"/>
      <c r="M32" s="61"/>
      <c r="N32" s="61"/>
      <c r="O32" s="61"/>
      <c r="P32" s="61"/>
      <c r="Q32" s="61"/>
      <c r="R32" s="61"/>
      <c r="S32" s="61"/>
      <c r="T32" s="61"/>
      <c r="U32" s="61"/>
      <c r="V32" s="61"/>
      <c r="W32" s="61"/>
      <c r="X32" s="61"/>
      <c r="Y32" s="61"/>
      <c r="Z32" s="142"/>
      <c r="AA32" s="160"/>
    </row>
    <row r="33" spans="1:27" ht="13.5">
      <c r="A33" s="382" t="s">
        <v>361</v>
      </c>
      <c r="B33" s="138"/>
      <c r="C33" s="361"/>
      <c r="D33" s="161"/>
      <c r="E33" s="61"/>
      <c r="F33" s="61"/>
      <c r="G33" s="61"/>
      <c r="H33" s="61"/>
      <c r="I33" s="61"/>
      <c r="J33" s="61"/>
      <c r="K33" s="61"/>
      <c r="L33" s="61"/>
      <c r="M33" s="61"/>
      <c r="N33" s="61"/>
      <c r="O33" s="61"/>
      <c r="P33" s="61"/>
      <c r="Q33" s="61"/>
      <c r="R33" s="61"/>
      <c r="S33" s="61"/>
      <c r="T33" s="61"/>
      <c r="U33" s="61"/>
      <c r="V33" s="61"/>
      <c r="W33" s="61"/>
      <c r="X33" s="61"/>
      <c r="Y33" s="61"/>
      <c r="Z33" s="142"/>
      <c r="AA33" s="160"/>
    </row>
    <row r="34" spans="1:27" ht="13.5">
      <c r="A34" s="382" t="s">
        <v>362</v>
      </c>
      <c r="B34" s="138"/>
      <c r="C34" s="361"/>
      <c r="D34" s="161"/>
      <c r="E34" s="61"/>
      <c r="F34" s="61"/>
      <c r="G34" s="61"/>
      <c r="H34" s="61"/>
      <c r="I34" s="61"/>
      <c r="J34" s="61"/>
      <c r="K34" s="61"/>
      <c r="L34" s="61"/>
      <c r="M34" s="61"/>
      <c r="N34" s="61"/>
      <c r="O34" s="61"/>
      <c r="P34" s="61"/>
      <c r="Q34" s="61"/>
      <c r="R34" s="61"/>
      <c r="S34" s="61"/>
      <c r="T34" s="61"/>
      <c r="U34" s="61"/>
      <c r="V34" s="61"/>
      <c r="W34" s="61"/>
      <c r="X34" s="61"/>
      <c r="Y34" s="61"/>
      <c r="Z34" s="142"/>
      <c r="AA34" s="160"/>
    </row>
    <row r="35" spans="1:27" ht="13.5">
      <c r="A35" s="382" t="s">
        <v>363</v>
      </c>
      <c r="B35" s="138"/>
      <c r="C35" s="361"/>
      <c r="D35" s="161"/>
      <c r="E35" s="61"/>
      <c r="F35" s="61"/>
      <c r="G35" s="61"/>
      <c r="H35" s="61"/>
      <c r="I35" s="61"/>
      <c r="J35" s="61"/>
      <c r="K35" s="61"/>
      <c r="L35" s="61"/>
      <c r="M35" s="61"/>
      <c r="N35" s="61"/>
      <c r="O35" s="61"/>
      <c r="P35" s="61"/>
      <c r="Q35" s="61"/>
      <c r="R35" s="61"/>
      <c r="S35" s="61"/>
      <c r="T35" s="61"/>
      <c r="U35" s="61"/>
      <c r="V35" s="61"/>
      <c r="W35" s="61"/>
      <c r="X35" s="61"/>
      <c r="Y35" s="61"/>
      <c r="Z35" s="142"/>
      <c r="AA35" s="160"/>
    </row>
    <row r="36" spans="1:27" ht="13.5">
      <c r="A36" s="382" t="s">
        <v>343</v>
      </c>
      <c r="B36" s="138"/>
      <c r="C36" s="361"/>
      <c r="D36" s="161"/>
      <c r="E36" s="61"/>
      <c r="F36" s="61"/>
      <c r="G36" s="61"/>
      <c r="H36" s="61"/>
      <c r="I36" s="61"/>
      <c r="J36" s="61"/>
      <c r="K36" s="61"/>
      <c r="L36" s="61"/>
      <c r="M36" s="61"/>
      <c r="N36" s="61"/>
      <c r="O36" s="61"/>
      <c r="P36" s="61"/>
      <c r="Q36" s="61"/>
      <c r="R36" s="61"/>
      <c r="S36" s="61"/>
      <c r="T36" s="61"/>
      <c r="U36" s="61"/>
      <c r="V36" s="61"/>
      <c r="W36" s="61"/>
      <c r="X36" s="61"/>
      <c r="Y36" s="61"/>
      <c r="Z36" s="142"/>
      <c r="AA36" s="160"/>
    </row>
    <row r="37" spans="1:27" ht="13.5">
      <c r="A37" s="229" t="s">
        <v>306</v>
      </c>
      <c r="B37" s="138"/>
      <c r="C37" s="361">
        <f aca="true" t="shared" si="5" ref="C37:Y37">SUM(C38:C43)</f>
        <v>0</v>
      </c>
      <c r="D37" s="161">
        <f t="shared" si="5"/>
        <v>0</v>
      </c>
      <c r="E37" s="61">
        <f t="shared" si="5"/>
        <v>0</v>
      </c>
      <c r="F37" s="61">
        <f t="shared" si="5"/>
        <v>0</v>
      </c>
      <c r="G37" s="61">
        <f t="shared" si="5"/>
        <v>0</v>
      </c>
      <c r="H37" s="61">
        <f t="shared" si="5"/>
        <v>0</v>
      </c>
      <c r="I37" s="61">
        <f t="shared" si="5"/>
        <v>0</v>
      </c>
      <c r="J37" s="61">
        <f t="shared" si="5"/>
        <v>0</v>
      </c>
      <c r="K37" s="61">
        <f t="shared" si="5"/>
        <v>0</v>
      </c>
      <c r="L37" s="61">
        <f t="shared" si="5"/>
        <v>0</v>
      </c>
      <c r="M37" s="61">
        <f t="shared" si="5"/>
        <v>0</v>
      </c>
      <c r="N37" s="61">
        <f t="shared" si="5"/>
        <v>0</v>
      </c>
      <c r="O37" s="61">
        <f t="shared" si="5"/>
        <v>0</v>
      </c>
      <c r="P37" s="61">
        <f t="shared" si="5"/>
        <v>0</v>
      </c>
      <c r="Q37" s="61">
        <f t="shared" si="5"/>
        <v>0</v>
      </c>
      <c r="R37" s="61">
        <f t="shared" si="5"/>
        <v>0</v>
      </c>
      <c r="S37" s="61">
        <f t="shared" si="5"/>
        <v>0</v>
      </c>
      <c r="T37" s="61">
        <f t="shared" si="5"/>
        <v>0</v>
      </c>
      <c r="U37" s="61">
        <f t="shared" si="5"/>
        <v>0</v>
      </c>
      <c r="V37" s="61">
        <f t="shared" si="5"/>
        <v>0</v>
      </c>
      <c r="W37" s="61">
        <f t="shared" si="5"/>
        <v>0</v>
      </c>
      <c r="X37" s="61">
        <f t="shared" si="5"/>
        <v>0</v>
      </c>
      <c r="Y37" s="61">
        <f t="shared" si="5"/>
        <v>0</v>
      </c>
      <c r="Z37" s="142">
        <f>+IF(X37&lt;&gt;0,+(Y37/X37)*100,0)</f>
        <v>0</v>
      </c>
      <c r="AA37" s="160">
        <f>SUM(AA38:AA43)</f>
        <v>0</v>
      </c>
    </row>
    <row r="38" spans="1:27" ht="13.5">
      <c r="A38" s="382" t="s">
        <v>364</v>
      </c>
      <c r="B38" s="138"/>
      <c r="C38" s="361"/>
      <c r="D38" s="161"/>
      <c r="E38" s="61"/>
      <c r="F38" s="61"/>
      <c r="G38" s="61"/>
      <c r="H38" s="61"/>
      <c r="I38" s="61"/>
      <c r="J38" s="61"/>
      <c r="K38" s="61"/>
      <c r="L38" s="61"/>
      <c r="M38" s="61"/>
      <c r="N38" s="61"/>
      <c r="O38" s="61"/>
      <c r="P38" s="61"/>
      <c r="Q38" s="61"/>
      <c r="R38" s="61"/>
      <c r="S38" s="61"/>
      <c r="T38" s="61"/>
      <c r="U38" s="61"/>
      <c r="V38" s="61"/>
      <c r="W38" s="61"/>
      <c r="X38" s="61"/>
      <c r="Y38" s="61"/>
      <c r="Z38" s="142"/>
      <c r="AA38" s="160"/>
    </row>
    <row r="39" spans="1:27" ht="13.5">
      <c r="A39" s="382" t="s">
        <v>365</v>
      </c>
      <c r="B39" s="138"/>
      <c r="C39" s="361"/>
      <c r="D39" s="161"/>
      <c r="E39" s="61"/>
      <c r="F39" s="61"/>
      <c r="G39" s="61"/>
      <c r="H39" s="61"/>
      <c r="I39" s="61"/>
      <c r="J39" s="61"/>
      <c r="K39" s="61"/>
      <c r="L39" s="61"/>
      <c r="M39" s="61"/>
      <c r="N39" s="61"/>
      <c r="O39" s="61"/>
      <c r="P39" s="61"/>
      <c r="Q39" s="61"/>
      <c r="R39" s="61"/>
      <c r="S39" s="61"/>
      <c r="T39" s="61"/>
      <c r="U39" s="61"/>
      <c r="V39" s="61"/>
      <c r="W39" s="61"/>
      <c r="X39" s="61"/>
      <c r="Y39" s="61"/>
      <c r="Z39" s="142"/>
      <c r="AA39" s="160"/>
    </row>
    <row r="40" spans="1:27" ht="13.5">
      <c r="A40" s="382" t="s">
        <v>366</v>
      </c>
      <c r="B40" s="138"/>
      <c r="C40" s="361"/>
      <c r="D40" s="161"/>
      <c r="E40" s="61"/>
      <c r="F40" s="61"/>
      <c r="G40" s="61"/>
      <c r="H40" s="61"/>
      <c r="I40" s="61"/>
      <c r="J40" s="61"/>
      <c r="K40" s="61"/>
      <c r="L40" s="61"/>
      <c r="M40" s="61"/>
      <c r="N40" s="61"/>
      <c r="O40" s="61"/>
      <c r="P40" s="61"/>
      <c r="Q40" s="61"/>
      <c r="R40" s="61"/>
      <c r="S40" s="61"/>
      <c r="T40" s="61"/>
      <c r="U40" s="61"/>
      <c r="V40" s="61"/>
      <c r="W40" s="61"/>
      <c r="X40" s="61"/>
      <c r="Y40" s="61"/>
      <c r="Z40" s="142"/>
      <c r="AA40" s="160"/>
    </row>
    <row r="41" spans="1:27" ht="13.5">
      <c r="A41" s="382" t="s">
        <v>367</v>
      </c>
      <c r="B41" s="138"/>
      <c r="C41" s="361"/>
      <c r="D41" s="161"/>
      <c r="E41" s="61"/>
      <c r="F41" s="61"/>
      <c r="G41" s="61"/>
      <c r="H41" s="61"/>
      <c r="I41" s="61"/>
      <c r="J41" s="61"/>
      <c r="K41" s="61"/>
      <c r="L41" s="61"/>
      <c r="M41" s="61"/>
      <c r="N41" s="61"/>
      <c r="O41" s="61"/>
      <c r="P41" s="61"/>
      <c r="Q41" s="61"/>
      <c r="R41" s="61"/>
      <c r="S41" s="61"/>
      <c r="T41" s="61"/>
      <c r="U41" s="61"/>
      <c r="V41" s="61"/>
      <c r="W41" s="61"/>
      <c r="X41" s="61"/>
      <c r="Y41" s="61"/>
      <c r="Z41" s="142"/>
      <c r="AA41" s="160"/>
    </row>
    <row r="42" spans="1:27" ht="13.5">
      <c r="A42" s="382" t="s">
        <v>368</v>
      </c>
      <c r="B42" s="138"/>
      <c r="C42" s="361"/>
      <c r="D42" s="161"/>
      <c r="E42" s="61"/>
      <c r="F42" s="61"/>
      <c r="G42" s="61"/>
      <c r="H42" s="61"/>
      <c r="I42" s="61"/>
      <c r="J42" s="61"/>
      <c r="K42" s="61"/>
      <c r="L42" s="61"/>
      <c r="M42" s="61"/>
      <c r="N42" s="61"/>
      <c r="O42" s="61"/>
      <c r="P42" s="61"/>
      <c r="Q42" s="61"/>
      <c r="R42" s="61"/>
      <c r="S42" s="61"/>
      <c r="T42" s="61"/>
      <c r="U42" s="61"/>
      <c r="V42" s="61"/>
      <c r="W42" s="61"/>
      <c r="X42" s="61"/>
      <c r="Y42" s="61"/>
      <c r="Z42" s="142"/>
      <c r="AA42" s="160"/>
    </row>
    <row r="43" spans="1:27" ht="13.5">
      <c r="A43" s="382" t="s">
        <v>343</v>
      </c>
      <c r="B43" s="138"/>
      <c r="C43" s="361"/>
      <c r="D43" s="161"/>
      <c r="E43" s="61"/>
      <c r="F43" s="61"/>
      <c r="G43" s="61"/>
      <c r="H43" s="61"/>
      <c r="I43" s="61"/>
      <c r="J43" s="61"/>
      <c r="K43" s="61"/>
      <c r="L43" s="61"/>
      <c r="M43" s="61"/>
      <c r="N43" s="61"/>
      <c r="O43" s="61"/>
      <c r="P43" s="61"/>
      <c r="Q43" s="61"/>
      <c r="R43" s="61"/>
      <c r="S43" s="61"/>
      <c r="T43" s="61"/>
      <c r="U43" s="61"/>
      <c r="V43" s="61"/>
      <c r="W43" s="61"/>
      <c r="X43" s="61"/>
      <c r="Y43" s="61"/>
      <c r="Z43" s="142"/>
      <c r="AA43" s="160"/>
    </row>
    <row r="44" spans="1:27" ht="13.5">
      <c r="A44" s="229" t="s">
        <v>307</v>
      </c>
      <c r="B44" s="138"/>
      <c r="C44" s="361">
        <f aca="true" t="shared" si="6" ref="C44:Y44">SUM(C45:C51)</f>
        <v>0</v>
      </c>
      <c r="D44" s="161">
        <f t="shared" si="6"/>
        <v>0</v>
      </c>
      <c r="E44" s="61">
        <f t="shared" si="6"/>
        <v>0</v>
      </c>
      <c r="F44" s="61">
        <f t="shared" si="6"/>
        <v>0</v>
      </c>
      <c r="G44" s="61">
        <f t="shared" si="6"/>
        <v>0</v>
      </c>
      <c r="H44" s="61">
        <f t="shared" si="6"/>
        <v>0</v>
      </c>
      <c r="I44" s="61">
        <f t="shared" si="6"/>
        <v>0</v>
      </c>
      <c r="J44" s="61">
        <f t="shared" si="6"/>
        <v>0</v>
      </c>
      <c r="K44" s="61">
        <f t="shared" si="6"/>
        <v>0</v>
      </c>
      <c r="L44" s="61">
        <f t="shared" si="6"/>
        <v>0</v>
      </c>
      <c r="M44" s="61">
        <f t="shared" si="6"/>
        <v>0</v>
      </c>
      <c r="N44" s="61">
        <f t="shared" si="6"/>
        <v>0</v>
      </c>
      <c r="O44" s="61">
        <f t="shared" si="6"/>
        <v>0</v>
      </c>
      <c r="P44" s="61">
        <f t="shared" si="6"/>
        <v>0</v>
      </c>
      <c r="Q44" s="61">
        <f t="shared" si="6"/>
        <v>0</v>
      </c>
      <c r="R44" s="61">
        <f t="shared" si="6"/>
        <v>0</v>
      </c>
      <c r="S44" s="61">
        <f t="shared" si="6"/>
        <v>0</v>
      </c>
      <c r="T44" s="61">
        <f t="shared" si="6"/>
        <v>0</v>
      </c>
      <c r="U44" s="61">
        <f t="shared" si="6"/>
        <v>0</v>
      </c>
      <c r="V44" s="61">
        <f t="shared" si="6"/>
        <v>0</v>
      </c>
      <c r="W44" s="61">
        <f t="shared" si="6"/>
        <v>0</v>
      </c>
      <c r="X44" s="61">
        <f t="shared" si="6"/>
        <v>0</v>
      </c>
      <c r="Y44" s="61">
        <f t="shared" si="6"/>
        <v>0</v>
      </c>
      <c r="Z44" s="142">
        <f>+IF(X44&lt;&gt;0,+(Y44/X44)*100,0)</f>
        <v>0</v>
      </c>
      <c r="AA44" s="160">
        <f>SUM(AA45:AA51)</f>
        <v>0</v>
      </c>
    </row>
    <row r="45" spans="1:27" ht="13.5">
      <c r="A45" s="382" t="s">
        <v>369</v>
      </c>
      <c r="B45" s="138"/>
      <c r="C45" s="361"/>
      <c r="D45" s="161"/>
      <c r="E45" s="61"/>
      <c r="F45" s="61"/>
      <c r="G45" s="61"/>
      <c r="H45" s="61"/>
      <c r="I45" s="61"/>
      <c r="J45" s="61"/>
      <c r="K45" s="61"/>
      <c r="L45" s="61"/>
      <c r="M45" s="61"/>
      <c r="N45" s="61"/>
      <c r="O45" s="61"/>
      <c r="P45" s="61"/>
      <c r="Q45" s="61"/>
      <c r="R45" s="61"/>
      <c r="S45" s="61"/>
      <c r="T45" s="61"/>
      <c r="U45" s="61"/>
      <c r="V45" s="61"/>
      <c r="W45" s="61"/>
      <c r="X45" s="61"/>
      <c r="Y45" s="61"/>
      <c r="Z45" s="142"/>
      <c r="AA45" s="160"/>
    </row>
    <row r="46" spans="1:27" ht="13.5">
      <c r="A46" s="382" t="s">
        <v>370</v>
      </c>
      <c r="B46" s="138"/>
      <c r="C46" s="361"/>
      <c r="D46" s="161"/>
      <c r="E46" s="61"/>
      <c r="F46" s="61"/>
      <c r="G46" s="61"/>
      <c r="H46" s="61"/>
      <c r="I46" s="61"/>
      <c r="J46" s="61"/>
      <c r="K46" s="61"/>
      <c r="L46" s="61"/>
      <c r="M46" s="61"/>
      <c r="N46" s="61"/>
      <c r="O46" s="61"/>
      <c r="P46" s="61"/>
      <c r="Q46" s="61"/>
      <c r="R46" s="61"/>
      <c r="S46" s="61"/>
      <c r="T46" s="61"/>
      <c r="U46" s="61"/>
      <c r="V46" s="61"/>
      <c r="W46" s="61"/>
      <c r="X46" s="61"/>
      <c r="Y46" s="61"/>
      <c r="Z46" s="142"/>
      <c r="AA46" s="160"/>
    </row>
    <row r="47" spans="1:27" ht="13.5">
      <c r="A47" s="382" t="s">
        <v>371</v>
      </c>
      <c r="B47" s="138"/>
      <c r="C47" s="361"/>
      <c r="D47" s="161"/>
      <c r="E47" s="61"/>
      <c r="F47" s="61"/>
      <c r="G47" s="61"/>
      <c r="H47" s="61"/>
      <c r="I47" s="61"/>
      <c r="J47" s="61"/>
      <c r="K47" s="61"/>
      <c r="L47" s="61"/>
      <c r="M47" s="61"/>
      <c r="N47" s="61"/>
      <c r="O47" s="61"/>
      <c r="P47" s="61"/>
      <c r="Q47" s="61"/>
      <c r="R47" s="61"/>
      <c r="S47" s="61"/>
      <c r="T47" s="61"/>
      <c r="U47" s="61"/>
      <c r="V47" s="61"/>
      <c r="W47" s="61"/>
      <c r="X47" s="61"/>
      <c r="Y47" s="61"/>
      <c r="Z47" s="142"/>
      <c r="AA47" s="160"/>
    </row>
    <row r="48" spans="1:27" ht="13.5">
      <c r="A48" s="382" t="s">
        <v>372</v>
      </c>
      <c r="B48" s="138"/>
      <c r="C48" s="361"/>
      <c r="D48" s="161"/>
      <c r="E48" s="61"/>
      <c r="F48" s="61"/>
      <c r="G48" s="61"/>
      <c r="H48" s="61"/>
      <c r="I48" s="61"/>
      <c r="J48" s="61"/>
      <c r="K48" s="61"/>
      <c r="L48" s="61"/>
      <c r="M48" s="61"/>
      <c r="N48" s="61"/>
      <c r="O48" s="61"/>
      <c r="P48" s="61"/>
      <c r="Q48" s="61"/>
      <c r="R48" s="61"/>
      <c r="S48" s="61"/>
      <c r="T48" s="61"/>
      <c r="U48" s="61"/>
      <c r="V48" s="61"/>
      <c r="W48" s="61"/>
      <c r="X48" s="61"/>
      <c r="Y48" s="61"/>
      <c r="Z48" s="142"/>
      <c r="AA48" s="160"/>
    </row>
    <row r="49" spans="1:27" ht="13.5">
      <c r="A49" s="382" t="s">
        <v>373</v>
      </c>
      <c r="B49" s="138"/>
      <c r="C49" s="361"/>
      <c r="D49" s="161"/>
      <c r="E49" s="61"/>
      <c r="F49" s="61"/>
      <c r="G49" s="61"/>
      <c r="H49" s="61"/>
      <c r="I49" s="61"/>
      <c r="J49" s="61"/>
      <c r="K49" s="61"/>
      <c r="L49" s="61"/>
      <c r="M49" s="61"/>
      <c r="N49" s="61"/>
      <c r="O49" s="61"/>
      <c r="P49" s="61"/>
      <c r="Q49" s="61"/>
      <c r="R49" s="61"/>
      <c r="S49" s="61"/>
      <c r="T49" s="61"/>
      <c r="U49" s="61"/>
      <c r="V49" s="61"/>
      <c r="W49" s="61"/>
      <c r="X49" s="61"/>
      <c r="Y49" s="61"/>
      <c r="Z49" s="142"/>
      <c r="AA49" s="160"/>
    </row>
    <row r="50" spans="1:27" ht="13.5">
      <c r="A50" s="382" t="s">
        <v>374</v>
      </c>
      <c r="B50" s="138"/>
      <c r="C50" s="361"/>
      <c r="D50" s="161"/>
      <c r="E50" s="61"/>
      <c r="F50" s="61"/>
      <c r="G50" s="61"/>
      <c r="H50" s="61"/>
      <c r="I50" s="61"/>
      <c r="J50" s="61"/>
      <c r="K50" s="61"/>
      <c r="L50" s="61"/>
      <c r="M50" s="61"/>
      <c r="N50" s="61"/>
      <c r="O50" s="61"/>
      <c r="P50" s="61"/>
      <c r="Q50" s="61"/>
      <c r="R50" s="61"/>
      <c r="S50" s="61"/>
      <c r="T50" s="61"/>
      <c r="U50" s="61"/>
      <c r="V50" s="61"/>
      <c r="W50" s="61"/>
      <c r="X50" s="61"/>
      <c r="Y50" s="61"/>
      <c r="Z50" s="142"/>
      <c r="AA50" s="160"/>
    </row>
    <row r="51" spans="1:27" ht="13.5">
      <c r="A51" s="382" t="s">
        <v>343</v>
      </c>
      <c r="B51" s="138"/>
      <c r="C51" s="361"/>
      <c r="D51" s="161"/>
      <c r="E51" s="61"/>
      <c r="F51" s="61"/>
      <c r="G51" s="61"/>
      <c r="H51" s="61"/>
      <c r="I51" s="61"/>
      <c r="J51" s="61"/>
      <c r="K51" s="61"/>
      <c r="L51" s="61"/>
      <c r="M51" s="61"/>
      <c r="N51" s="61"/>
      <c r="O51" s="61"/>
      <c r="P51" s="61"/>
      <c r="Q51" s="61"/>
      <c r="R51" s="61"/>
      <c r="S51" s="61"/>
      <c r="T51" s="61"/>
      <c r="U51" s="61"/>
      <c r="V51" s="61"/>
      <c r="W51" s="61"/>
      <c r="X51" s="61"/>
      <c r="Y51" s="61"/>
      <c r="Z51" s="142"/>
      <c r="AA51" s="160"/>
    </row>
    <row r="52" spans="1:27" ht="13.5">
      <c r="A52" s="227" t="s">
        <v>308</v>
      </c>
      <c r="B52" s="138"/>
      <c r="C52" s="361">
        <f aca="true" t="shared" si="7" ref="C52:Y52">SUM(C53:C61)</f>
        <v>0</v>
      </c>
      <c r="D52" s="161">
        <f t="shared" si="7"/>
        <v>0</v>
      </c>
      <c r="E52" s="61">
        <f t="shared" si="7"/>
        <v>0</v>
      </c>
      <c r="F52" s="61">
        <f t="shared" si="7"/>
        <v>0</v>
      </c>
      <c r="G52" s="61">
        <f t="shared" si="7"/>
        <v>0</v>
      </c>
      <c r="H52" s="61">
        <f t="shared" si="7"/>
        <v>0</v>
      </c>
      <c r="I52" s="61">
        <f t="shared" si="7"/>
        <v>0</v>
      </c>
      <c r="J52" s="61">
        <f t="shared" si="7"/>
        <v>0</v>
      </c>
      <c r="K52" s="61">
        <f t="shared" si="7"/>
        <v>0</v>
      </c>
      <c r="L52" s="61">
        <f t="shared" si="7"/>
        <v>0</v>
      </c>
      <c r="M52" s="61">
        <f t="shared" si="7"/>
        <v>0</v>
      </c>
      <c r="N52" s="61">
        <f t="shared" si="7"/>
        <v>0</v>
      </c>
      <c r="O52" s="61">
        <f t="shared" si="7"/>
        <v>0</v>
      </c>
      <c r="P52" s="61">
        <f t="shared" si="7"/>
        <v>0</v>
      </c>
      <c r="Q52" s="61">
        <f t="shared" si="7"/>
        <v>0</v>
      </c>
      <c r="R52" s="61">
        <f t="shared" si="7"/>
        <v>0</v>
      </c>
      <c r="S52" s="61">
        <f t="shared" si="7"/>
        <v>0</v>
      </c>
      <c r="T52" s="61">
        <f t="shared" si="7"/>
        <v>0</v>
      </c>
      <c r="U52" s="61">
        <f t="shared" si="7"/>
        <v>0</v>
      </c>
      <c r="V52" s="61">
        <f t="shared" si="7"/>
        <v>0</v>
      </c>
      <c r="W52" s="61">
        <f t="shared" si="7"/>
        <v>0</v>
      </c>
      <c r="X52" s="61">
        <f t="shared" si="7"/>
        <v>0</v>
      </c>
      <c r="Y52" s="61">
        <f t="shared" si="7"/>
        <v>0</v>
      </c>
      <c r="Z52" s="142">
        <f>+IF(X52&lt;&gt;0,+(Y52/X52)*100,0)</f>
        <v>0</v>
      </c>
      <c r="AA52" s="160">
        <f>SUM(AA53:AA61)</f>
        <v>0</v>
      </c>
    </row>
    <row r="53" spans="1:27" ht="13.5">
      <c r="A53" s="382" t="s">
        <v>375</v>
      </c>
      <c r="B53" s="138"/>
      <c r="C53" s="361"/>
      <c r="D53" s="161"/>
      <c r="E53" s="61"/>
      <c r="F53" s="61"/>
      <c r="G53" s="61"/>
      <c r="H53" s="61"/>
      <c r="I53" s="61"/>
      <c r="J53" s="61"/>
      <c r="K53" s="61"/>
      <c r="L53" s="61"/>
      <c r="M53" s="61"/>
      <c r="N53" s="61"/>
      <c r="O53" s="61"/>
      <c r="P53" s="61"/>
      <c r="Q53" s="61"/>
      <c r="R53" s="61"/>
      <c r="S53" s="61"/>
      <c r="T53" s="61"/>
      <c r="U53" s="61"/>
      <c r="V53" s="61"/>
      <c r="W53" s="61"/>
      <c r="X53" s="61"/>
      <c r="Y53" s="61"/>
      <c r="Z53" s="142"/>
      <c r="AA53" s="160"/>
    </row>
    <row r="54" spans="1:27" ht="13.5">
      <c r="A54" s="382" t="s">
        <v>376</v>
      </c>
      <c r="B54" s="138"/>
      <c r="C54" s="361"/>
      <c r="D54" s="161"/>
      <c r="E54" s="61"/>
      <c r="F54" s="61"/>
      <c r="G54" s="61"/>
      <c r="H54" s="61"/>
      <c r="I54" s="61"/>
      <c r="J54" s="61"/>
      <c r="K54" s="61"/>
      <c r="L54" s="61"/>
      <c r="M54" s="61"/>
      <c r="N54" s="61"/>
      <c r="O54" s="61"/>
      <c r="P54" s="61"/>
      <c r="Q54" s="61"/>
      <c r="R54" s="61"/>
      <c r="S54" s="61"/>
      <c r="T54" s="61"/>
      <c r="U54" s="61"/>
      <c r="V54" s="61"/>
      <c r="W54" s="61"/>
      <c r="X54" s="61"/>
      <c r="Y54" s="61"/>
      <c r="Z54" s="142"/>
      <c r="AA54" s="160"/>
    </row>
    <row r="55" spans="1:27" ht="13.5">
      <c r="A55" s="382" t="s">
        <v>377</v>
      </c>
      <c r="B55" s="138"/>
      <c r="C55" s="361"/>
      <c r="D55" s="161"/>
      <c r="E55" s="61"/>
      <c r="F55" s="61"/>
      <c r="G55" s="61"/>
      <c r="H55" s="61"/>
      <c r="I55" s="61"/>
      <c r="J55" s="61"/>
      <c r="K55" s="61"/>
      <c r="L55" s="61"/>
      <c r="M55" s="61"/>
      <c r="N55" s="61"/>
      <c r="O55" s="61"/>
      <c r="P55" s="61"/>
      <c r="Q55" s="61"/>
      <c r="R55" s="61"/>
      <c r="S55" s="61"/>
      <c r="T55" s="61"/>
      <c r="U55" s="61"/>
      <c r="V55" s="61"/>
      <c r="W55" s="61"/>
      <c r="X55" s="61"/>
      <c r="Y55" s="61"/>
      <c r="Z55" s="142"/>
      <c r="AA55" s="160"/>
    </row>
    <row r="56" spans="1:27" ht="13.5">
      <c r="A56" s="382" t="s">
        <v>344</v>
      </c>
      <c r="B56" s="138"/>
      <c r="C56" s="361"/>
      <c r="D56" s="161"/>
      <c r="E56" s="61"/>
      <c r="F56" s="61"/>
      <c r="G56" s="61"/>
      <c r="H56" s="61"/>
      <c r="I56" s="61"/>
      <c r="J56" s="61"/>
      <c r="K56" s="61"/>
      <c r="L56" s="61"/>
      <c r="M56" s="61"/>
      <c r="N56" s="61"/>
      <c r="O56" s="61"/>
      <c r="P56" s="61"/>
      <c r="Q56" s="61"/>
      <c r="R56" s="61"/>
      <c r="S56" s="61"/>
      <c r="T56" s="61"/>
      <c r="U56" s="61"/>
      <c r="V56" s="61"/>
      <c r="W56" s="61"/>
      <c r="X56" s="61"/>
      <c r="Y56" s="61"/>
      <c r="Z56" s="142"/>
      <c r="AA56" s="160"/>
    </row>
    <row r="57" spans="1:27" ht="13.5">
      <c r="A57" s="382" t="s">
        <v>345</v>
      </c>
      <c r="B57" s="138"/>
      <c r="C57" s="361"/>
      <c r="D57" s="161"/>
      <c r="E57" s="61"/>
      <c r="F57" s="61"/>
      <c r="G57" s="61"/>
      <c r="H57" s="61"/>
      <c r="I57" s="61"/>
      <c r="J57" s="61"/>
      <c r="K57" s="61"/>
      <c r="L57" s="61"/>
      <c r="M57" s="61"/>
      <c r="N57" s="61"/>
      <c r="O57" s="61"/>
      <c r="P57" s="61"/>
      <c r="Q57" s="61"/>
      <c r="R57" s="61"/>
      <c r="S57" s="61"/>
      <c r="T57" s="61"/>
      <c r="U57" s="61"/>
      <c r="V57" s="61"/>
      <c r="W57" s="61"/>
      <c r="X57" s="61"/>
      <c r="Y57" s="61"/>
      <c r="Z57" s="142"/>
      <c r="AA57" s="160"/>
    </row>
    <row r="58" spans="1:27" ht="13.5">
      <c r="A58" s="382" t="s">
        <v>346</v>
      </c>
      <c r="B58" s="138"/>
      <c r="C58" s="361"/>
      <c r="D58" s="161"/>
      <c r="E58" s="61"/>
      <c r="F58" s="61"/>
      <c r="G58" s="61"/>
      <c r="H58" s="61"/>
      <c r="I58" s="61"/>
      <c r="J58" s="61"/>
      <c r="K58" s="61"/>
      <c r="L58" s="61"/>
      <c r="M58" s="61"/>
      <c r="N58" s="61"/>
      <c r="O58" s="61"/>
      <c r="P58" s="61"/>
      <c r="Q58" s="61"/>
      <c r="R58" s="61"/>
      <c r="S58" s="61"/>
      <c r="T58" s="61"/>
      <c r="U58" s="61"/>
      <c r="V58" s="61"/>
      <c r="W58" s="61"/>
      <c r="X58" s="61"/>
      <c r="Y58" s="61"/>
      <c r="Z58" s="142"/>
      <c r="AA58" s="160"/>
    </row>
    <row r="59" spans="1:27" ht="13.5">
      <c r="A59" s="382" t="s">
        <v>351</v>
      </c>
      <c r="B59" s="138"/>
      <c r="C59" s="361"/>
      <c r="D59" s="161"/>
      <c r="E59" s="61"/>
      <c r="F59" s="61"/>
      <c r="G59" s="61"/>
      <c r="H59" s="61"/>
      <c r="I59" s="61"/>
      <c r="J59" s="61"/>
      <c r="K59" s="61"/>
      <c r="L59" s="61"/>
      <c r="M59" s="61"/>
      <c r="N59" s="61"/>
      <c r="O59" s="61"/>
      <c r="P59" s="61"/>
      <c r="Q59" s="61"/>
      <c r="R59" s="61"/>
      <c r="S59" s="61"/>
      <c r="T59" s="61"/>
      <c r="U59" s="61"/>
      <c r="V59" s="61"/>
      <c r="W59" s="61"/>
      <c r="X59" s="61"/>
      <c r="Y59" s="61"/>
      <c r="Z59" s="142"/>
      <c r="AA59" s="160"/>
    </row>
    <row r="60" spans="1:27" ht="13.5">
      <c r="A60" s="382" t="s">
        <v>354</v>
      </c>
      <c r="B60" s="138"/>
      <c r="C60" s="361"/>
      <c r="D60" s="161"/>
      <c r="E60" s="61"/>
      <c r="F60" s="61"/>
      <c r="G60" s="61"/>
      <c r="H60" s="61"/>
      <c r="I60" s="61"/>
      <c r="J60" s="61"/>
      <c r="K60" s="61"/>
      <c r="L60" s="61"/>
      <c r="M60" s="61"/>
      <c r="N60" s="61"/>
      <c r="O60" s="61"/>
      <c r="P60" s="61"/>
      <c r="Q60" s="61"/>
      <c r="R60" s="61"/>
      <c r="S60" s="61"/>
      <c r="T60" s="61"/>
      <c r="U60" s="61"/>
      <c r="V60" s="61"/>
      <c r="W60" s="61"/>
      <c r="X60" s="61"/>
      <c r="Y60" s="61"/>
      <c r="Z60" s="142"/>
      <c r="AA60" s="160"/>
    </row>
    <row r="61" spans="1:27" ht="13.5">
      <c r="A61" s="382" t="s">
        <v>343</v>
      </c>
      <c r="B61" s="138"/>
      <c r="C61" s="361"/>
      <c r="D61" s="161"/>
      <c r="E61" s="61"/>
      <c r="F61" s="61"/>
      <c r="G61" s="61"/>
      <c r="H61" s="61"/>
      <c r="I61" s="61"/>
      <c r="J61" s="61"/>
      <c r="K61" s="61"/>
      <c r="L61" s="61"/>
      <c r="M61" s="61"/>
      <c r="N61" s="61"/>
      <c r="O61" s="61"/>
      <c r="P61" s="61"/>
      <c r="Q61" s="61"/>
      <c r="R61" s="61"/>
      <c r="S61" s="61"/>
      <c r="T61" s="61"/>
      <c r="U61" s="61"/>
      <c r="V61" s="61"/>
      <c r="W61" s="61"/>
      <c r="X61" s="61"/>
      <c r="Y61" s="61"/>
      <c r="Z61" s="142"/>
      <c r="AA61" s="160"/>
    </row>
    <row r="62" spans="1:27" ht="13.5">
      <c r="A62" s="229" t="s">
        <v>309</v>
      </c>
      <c r="B62" s="138"/>
      <c r="C62" s="361">
        <f aca="true" t="shared" si="8" ref="C62:Y62">SUM(C63:C67)</f>
        <v>0</v>
      </c>
      <c r="D62" s="161">
        <f t="shared" si="8"/>
        <v>0</v>
      </c>
      <c r="E62" s="61">
        <f t="shared" si="8"/>
        <v>0</v>
      </c>
      <c r="F62" s="61">
        <f t="shared" si="8"/>
        <v>0</v>
      </c>
      <c r="G62" s="61">
        <f t="shared" si="8"/>
        <v>0</v>
      </c>
      <c r="H62" s="61">
        <f t="shared" si="8"/>
        <v>0</v>
      </c>
      <c r="I62" s="61">
        <f t="shared" si="8"/>
        <v>0</v>
      </c>
      <c r="J62" s="61">
        <f t="shared" si="8"/>
        <v>0</v>
      </c>
      <c r="K62" s="61">
        <f t="shared" si="8"/>
        <v>0</v>
      </c>
      <c r="L62" s="61">
        <f t="shared" si="8"/>
        <v>0</v>
      </c>
      <c r="M62" s="61">
        <f t="shared" si="8"/>
        <v>0</v>
      </c>
      <c r="N62" s="61">
        <f t="shared" si="8"/>
        <v>0</v>
      </c>
      <c r="O62" s="61">
        <f t="shared" si="8"/>
        <v>0</v>
      </c>
      <c r="P62" s="61">
        <f t="shared" si="8"/>
        <v>0</v>
      </c>
      <c r="Q62" s="61">
        <f t="shared" si="8"/>
        <v>0</v>
      </c>
      <c r="R62" s="61">
        <f t="shared" si="8"/>
        <v>0</v>
      </c>
      <c r="S62" s="61">
        <f t="shared" si="8"/>
        <v>0</v>
      </c>
      <c r="T62" s="61">
        <f t="shared" si="8"/>
        <v>0</v>
      </c>
      <c r="U62" s="61">
        <f t="shared" si="8"/>
        <v>0</v>
      </c>
      <c r="V62" s="61">
        <f t="shared" si="8"/>
        <v>0</v>
      </c>
      <c r="W62" s="61">
        <f t="shared" si="8"/>
        <v>0</v>
      </c>
      <c r="X62" s="61">
        <f t="shared" si="8"/>
        <v>0</v>
      </c>
      <c r="Y62" s="61">
        <f t="shared" si="8"/>
        <v>0</v>
      </c>
      <c r="Z62" s="142">
        <f>+IF(X62&lt;&gt;0,+(Y62/X62)*100,0)</f>
        <v>0</v>
      </c>
      <c r="AA62" s="160">
        <f>SUM(AA63:AA67)</f>
        <v>0</v>
      </c>
    </row>
    <row r="63" spans="1:27" ht="13.5">
      <c r="A63" s="382" t="s">
        <v>378</v>
      </c>
      <c r="B63" s="138"/>
      <c r="C63" s="361"/>
      <c r="D63" s="161"/>
      <c r="E63" s="61"/>
      <c r="F63" s="61"/>
      <c r="G63" s="61"/>
      <c r="H63" s="61"/>
      <c r="I63" s="61"/>
      <c r="J63" s="61"/>
      <c r="K63" s="61"/>
      <c r="L63" s="61"/>
      <c r="M63" s="61"/>
      <c r="N63" s="61"/>
      <c r="O63" s="61"/>
      <c r="P63" s="61"/>
      <c r="Q63" s="61"/>
      <c r="R63" s="61"/>
      <c r="S63" s="61"/>
      <c r="T63" s="61"/>
      <c r="U63" s="61"/>
      <c r="V63" s="61"/>
      <c r="W63" s="61"/>
      <c r="X63" s="61"/>
      <c r="Y63" s="61"/>
      <c r="Z63" s="142"/>
      <c r="AA63" s="160"/>
    </row>
    <row r="64" spans="1:27" ht="13.5">
      <c r="A64" s="382" t="s">
        <v>379</v>
      </c>
      <c r="B64" s="138"/>
      <c r="C64" s="361"/>
      <c r="D64" s="161"/>
      <c r="E64" s="61"/>
      <c r="F64" s="61"/>
      <c r="G64" s="61"/>
      <c r="H64" s="61"/>
      <c r="I64" s="61"/>
      <c r="J64" s="61"/>
      <c r="K64" s="61"/>
      <c r="L64" s="61"/>
      <c r="M64" s="61"/>
      <c r="N64" s="61"/>
      <c r="O64" s="61"/>
      <c r="P64" s="61"/>
      <c r="Q64" s="61"/>
      <c r="R64" s="61"/>
      <c r="S64" s="61"/>
      <c r="T64" s="61"/>
      <c r="U64" s="61"/>
      <c r="V64" s="61"/>
      <c r="W64" s="61"/>
      <c r="X64" s="61"/>
      <c r="Y64" s="61"/>
      <c r="Z64" s="142"/>
      <c r="AA64" s="160"/>
    </row>
    <row r="65" spans="1:27" ht="13.5">
      <c r="A65" s="382" t="s">
        <v>380</v>
      </c>
      <c r="B65" s="138"/>
      <c r="C65" s="361"/>
      <c r="D65" s="161"/>
      <c r="E65" s="61"/>
      <c r="F65" s="61"/>
      <c r="G65" s="61"/>
      <c r="H65" s="61"/>
      <c r="I65" s="61"/>
      <c r="J65" s="61"/>
      <c r="K65" s="61"/>
      <c r="L65" s="61"/>
      <c r="M65" s="61"/>
      <c r="N65" s="61"/>
      <c r="O65" s="61"/>
      <c r="P65" s="61"/>
      <c r="Q65" s="61"/>
      <c r="R65" s="61"/>
      <c r="S65" s="61"/>
      <c r="T65" s="61"/>
      <c r="U65" s="61"/>
      <c r="V65" s="61"/>
      <c r="W65" s="61"/>
      <c r="X65" s="61"/>
      <c r="Y65" s="61"/>
      <c r="Z65" s="142"/>
      <c r="AA65" s="160"/>
    </row>
    <row r="66" spans="1:27" ht="13.5">
      <c r="A66" s="382" t="s">
        <v>381</v>
      </c>
      <c r="B66" s="138"/>
      <c r="C66" s="361"/>
      <c r="D66" s="161"/>
      <c r="E66" s="61"/>
      <c r="F66" s="61"/>
      <c r="G66" s="61"/>
      <c r="H66" s="61"/>
      <c r="I66" s="61"/>
      <c r="J66" s="61"/>
      <c r="K66" s="61"/>
      <c r="L66" s="61"/>
      <c r="M66" s="61"/>
      <c r="N66" s="61"/>
      <c r="O66" s="61"/>
      <c r="P66" s="61"/>
      <c r="Q66" s="61"/>
      <c r="R66" s="61"/>
      <c r="S66" s="61"/>
      <c r="T66" s="61"/>
      <c r="U66" s="61"/>
      <c r="V66" s="61"/>
      <c r="W66" s="61"/>
      <c r="X66" s="61"/>
      <c r="Y66" s="61"/>
      <c r="Z66" s="142"/>
      <c r="AA66" s="160"/>
    </row>
    <row r="67" spans="1:27" ht="13.5">
      <c r="A67" s="382" t="s">
        <v>343</v>
      </c>
      <c r="B67" s="138"/>
      <c r="C67" s="361"/>
      <c r="D67" s="161"/>
      <c r="E67" s="61"/>
      <c r="F67" s="61"/>
      <c r="G67" s="61"/>
      <c r="H67" s="61"/>
      <c r="I67" s="61"/>
      <c r="J67" s="61"/>
      <c r="K67" s="61"/>
      <c r="L67" s="61"/>
      <c r="M67" s="61"/>
      <c r="N67" s="61"/>
      <c r="O67" s="61"/>
      <c r="P67" s="61"/>
      <c r="Q67" s="61"/>
      <c r="R67" s="61"/>
      <c r="S67" s="61"/>
      <c r="T67" s="61"/>
      <c r="U67" s="61"/>
      <c r="V67" s="61"/>
      <c r="W67" s="61"/>
      <c r="X67" s="61"/>
      <c r="Y67" s="61"/>
      <c r="Z67" s="142"/>
      <c r="AA67" s="160"/>
    </row>
    <row r="68" spans="1:27" ht="13.5">
      <c r="A68" s="227" t="s">
        <v>310</v>
      </c>
      <c r="B68" s="138"/>
      <c r="C68" s="361">
        <f aca="true" t="shared" si="9" ref="C68:Y68">SUM(C69:C72)</f>
        <v>0</v>
      </c>
      <c r="D68" s="161">
        <f t="shared" si="9"/>
        <v>0</v>
      </c>
      <c r="E68" s="61">
        <f t="shared" si="9"/>
        <v>0</v>
      </c>
      <c r="F68" s="61">
        <f t="shared" si="9"/>
        <v>0</v>
      </c>
      <c r="G68" s="61">
        <f t="shared" si="9"/>
        <v>0</v>
      </c>
      <c r="H68" s="61">
        <f t="shared" si="9"/>
        <v>0</v>
      </c>
      <c r="I68" s="61">
        <f t="shared" si="9"/>
        <v>0</v>
      </c>
      <c r="J68" s="61">
        <f t="shared" si="9"/>
        <v>0</v>
      </c>
      <c r="K68" s="61">
        <f t="shared" si="9"/>
        <v>0</v>
      </c>
      <c r="L68" s="61">
        <f t="shared" si="9"/>
        <v>0</v>
      </c>
      <c r="M68" s="61">
        <f t="shared" si="9"/>
        <v>0</v>
      </c>
      <c r="N68" s="61">
        <f t="shared" si="9"/>
        <v>0</v>
      </c>
      <c r="O68" s="61">
        <f t="shared" si="9"/>
        <v>0</v>
      </c>
      <c r="P68" s="61">
        <f t="shared" si="9"/>
        <v>0</v>
      </c>
      <c r="Q68" s="61">
        <f t="shared" si="9"/>
        <v>0</v>
      </c>
      <c r="R68" s="61">
        <f t="shared" si="9"/>
        <v>0</v>
      </c>
      <c r="S68" s="61">
        <f t="shared" si="9"/>
        <v>0</v>
      </c>
      <c r="T68" s="61">
        <f t="shared" si="9"/>
        <v>0</v>
      </c>
      <c r="U68" s="61">
        <f t="shared" si="9"/>
        <v>0</v>
      </c>
      <c r="V68" s="61">
        <f t="shared" si="9"/>
        <v>0</v>
      </c>
      <c r="W68" s="61">
        <f t="shared" si="9"/>
        <v>0</v>
      </c>
      <c r="X68" s="61">
        <f t="shared" si="9"/>
        <v>0</v>
      </c>
      <c r="Y68" s="61">
        <f t="shared" si="9"/>
        <v>0</v>
      </c>
      <c r="Z68" s="142">
        <f>+IF(X68&lt;&gt;0,+(Y68/X68)*100,0)</f>
        <v>0</v>
      </c>
      <c r="AA68" s="160">
        <f>SUM(AA69:AA72)</f>
        <v>0</v>
      </c>
    </row>
    <row r="69" spans="1:27" ht="13.5">
      <c r="A69" s="382" t="s">
        <v>382</v>
      </c>
      <c r="B69" s="138"/>
      <c r="C69" s="361"/>
      <c r="D69" s="161"/>
      <c r="E69" s="61"/>
      <c r="F69" s="61"/>
      <c r="G69" s="61"/>
      <c r="H69" s="61"/>
      <c r="I69" s="61"/>
      <c r="J69" s="61"/>
      <c r="K69" s="61"/>
      <c r="L69" s="61"/>
      <c r="M69" s="61"/>
      <c r="N69" s="61"/>
      <c r="O69" s="61"/>
      <c r="P69" s="61"/>
      <c r="Q69" s="61"/>
      <c r="R69" s="61"/>
      <c r="S69" s="61"/>
      <c r="T69" s="61"/>
      <c r="U69" s="61"/>
      <c r="V69" s="61"/>
      <c r="W69" s="61"/>
      <c r="X69" s="61"/>
      <c r="Y69" s="61"/>
      <c r="Z69" s="142"/>
      <c r="AA69" s="160"/>
    </row>
    <row r="70" spans="1:27" ht="13.5">
      <c r="A70" s="382" t="s">
        <v>383</v>
      </c>
      <c r="B70" s="138"/>
      <c r="C70" s="361"/>
      <c r="D70" s="161"/>
      <c r="E70" s="61"/>
      <c r="F70" s="61"/>
      <c r="G70" s="61"/>
      <c r="H70" s="61"/>
      <c r="I70" s="61"/>
      <c r="J70" s="61"/>
      <c r="K70" s="61"/>
      <c r="L70" s="61"/>
      <c r="M70" s="61"/>
      <c r="N70" s="61"/>
      <c r="O70" s="61"/>
      <c r="P70" s="61"/>
      <c r="Q70" s="61"/>
      <c r="R70" s="61"/>
      <c r="S70" s="61"/>
      <c r="T70" s="61"/>
      <c r="U70" s="61"/>
      <c r="V70" s="61"/>
      <c r="W70" s="61"/>
      <c r="X70" s="61"/>
      <c r="Y70" s="61"/>
      <c r="Z70" s="142"/>
      <c r="AA70" s="160"/>
    </row>
    <row r="71" spans="1:27" ht="13.5">
      <c r="A71" s="382" t="s">
        <v>384</v>
      </c>
      <c r="B71" s="138"/>
      <c r="C71" s="361"/>
      <c r="D71" s="161"/>
      <c r="E71" s="61"/>
      <c r="F71" s="61"/>
      <c r="G71" s="61"/>
      <c r="H71" s="61"/>
      <c r="I71" s="61"/>
      <c r="J71" s="61"/>
      <c r="K71" s="61"/>
      <c r="L71" s="61"/>
      <c r="M71" s="61"/>
      <c r="N71" s="61"/>
      <c r="O71" s="61"/>
      <c r="P71" s="61"/>
      <c r="Q71" s="61"/>
      <c r="R71" s="61"/>
      <c r="S71" s="61"/>
      <c r="T71" s="61"/>
      <c r="U71" s="61"/>
      <c r="V71" s="61"/>
      <c r="W71" s="61"/>
      <c r="X71" s="61"/>
      <c r="Y71" s="61"/>
      <c r="Z71" s="142"/>
      <c r="AA71" s="160"/>
    </row>
    <row r="72" spans="1:27" ht="13.5">
      <c r="A72" s="382" t="s">
        <v>343</v>
      </c>
      <c r="B72" s="138"/>
      <c r="C72" s="361"/>
      <c r="D72" s="161"/>
      <c r="E72" s="61"/>
      <c r="F72" s="61"/>
      <c r="G72" s="61"/>
      <c r="H72" s="61"/>
      <c r="I72" s="61"/>
      <c r="J72" s="61"/>
      <c r="K72" s="61"/>
      <c r="L72" s="61"/>
      <c r="M72" s="61"/>
      <c r="N72" s="61"/>
      <c r="O72" s="61"/>
      <c r="P72" s="61"/>
      <c r="Q72" s="61"/>
      <c r="R72" s="61"/>
      <c r="S72" s="61"/>
      <c r="T72" s="61"/>
      <c r="U72" s="61"/>
      <c r="V72" s="61"/>
      <c r="W72" s="61"/>
      <c r="X72" s="61"/>
      <c r="Y72" s="61"/>
      <c r="Z72" s="142"/>
      <c r="AA72" s="160"/>
    </row>
    <row r="73" spans="1:27" ht="4.5" customHeight="1">
      <c r="A73" s="147"/>
      <c r="B73" s="138"/>
      <c r="C73" s="383"/>
      <c r="D73" s="318"/>
      <c r="E73" s="61"/>
      <c r="F73" s="60"/>
      <c r="G73" s="361"/>
      <c r="H73" s="61"/>
      <c r="I73" s="61"/>
      <c r="J73" s="60"/>
      <c r="K73" s="361"/>
      <c r="L73" s="61"/>
      <c r="M73" s="61"/>
      <c r="N73" s="60"/>
      <c r="O73" s="361"/>
      <c r="P73" s="61"/>
      <c r="Q73" s="61"/>
      <c r="R73" s="60"/>
      <c r="S73" s="361"/>
      <c r="T73" s="61"/>
      <c r="U73" s="61"/>
      <c r="V73" s="61"/>
      <c r="W73" s="60"/>
      <c r="X73" s="361"/>
      <c r="Y73" s="61"/>
      <c r="Z73" s="142"/>
      <c r="AA73" s="63"/>
    </row>
    <row r="74" spans="1:27" ht="13.5">
      <c r="A74" s="148" t="s">
        <v>314</v>
      </c>
      <c r="B74" s="138"/>
      <c r="C74" s="379">
        <f aca="true" t="shared" si="10" ref="C74:Y74">C75+C98</f>
        <v>0</v>
      </c>
      <c r="D74" s="380">
        <f t="shared" si="10"/>
        <v>0</v>
      </c>
      <c r="E74" s="102">
        <f t="shared" si="10"/>
        <v>0</v>
      </c>
      <c r="F74" s="101">
        <f t="shared" si="10"/>
        <v>0</v>
      </c>
      <c r="G74" s="381">
        <f t="shared" si="10"/>
        <v>0</v>
      </c>
      <c r="H74" s="102">
        <f t="shared" si="10"/>
        <v>0</v>
      </c>
      <c r="I74" s="102">
        <f t="shared" si="10"/>
        <v>0</v>
      </c>
      <c r="J74" s="101">
        <f t="shared" si="10"/>
        <v>0</v>
      </c>
      <c r="K74" s="381">
        <f t="shared" si="10"/>
        <v>0</v>
      </c>
      <c r="L74" s="102">
        <f t="shared" si="10"/>
        <v>0</v>
      </c>
      <c r="M74" s="102">
        <f t="shared" si="10"/>
        <v>0</v>
      </c>
      <c r="N74" s="101">
        <f t="shared" si="10"/>
        <v>0</v>
      </c>
      <c r="O74" s="381">
        <f t="shared" si="10"/>
        <v>0</v>
      </c>
      <c r="P74" s="102">
        <f t="shared" si="10"/>
        <v>0</v>
      </c>
      <c r="Q74" s="102">
        <f t="shared" si="10"/>
        <v>0</v>
      </c>
      <c r="R74" s="101">
        <f t="shared" si="10"/>
        <v>0</v>
      </c>
      <c r="S74" s="381">
        <f t="shared" si="10"/>
        <v>0</v>
      </c>
      <c r="T74" s="102">
        <f t="shared" si="10"/>
        <v>0</v>
      </c>
      <c r="U74" s="102">
        <f t="shared" si="10"/>
        <v>0</v>
      </c>
      <c r="V74" s="102">
        <f t="shared" si="10"/>
        <v>0</v>
      </c>
      <c r="W74" s="101">
        <f t="shared" si="10"/>
        <v>0</v>
      </c>
      <c r="X74" s="381">
        <f t="shared" si="10"/>
        <v>0</v>
      </c>
      <c r="Y74" s="102">
        <f t="shared" si="10"/>
        <v>0</v>
      </c>
      <c r="Z74" s="139">
        <f>+IF(X74&lt;&gt;0,+(Y74/X74)*100,0)</f>
        <v>0</v>
      </c>
      <c r="AA74" s="104">
        <f>AA75+AA98</f>
        <v>0</v>
      </c>
    </row>
    <row r="75" spans="1:27" ht="13.5">
      <c r="A75" s="227" t="s">
        <v>312</v>
      </c>
      <c r="B75" s="138"/>
      <c r="C75" s="359">
        <f aca="true" t="shared" si="11" ref="C75:Y75">SUM(C76:C97)</f>
        <v>0</v>
      </c>
      <c r="D75" s="360">
        <f t="shared" si="11"/>
        <v>0</v>
      </c>
      <c r="E75" s="321">
        <f t="shared" si="11"/>
        <v>0</v>
      </c>
      <c r="F75" s="321">
        <f t="shared" si="11"/>
        <v>0</v>
      </c>
      <c r="G75" s="321">
        <f t="shared" si="11"/>
        <v>0</v>
      </c>
      <c r="H75" s="321">
        <f t="shared" si="11"/>
        <v>0</v>
      </c>
      <c r="I75" s="321">
        <f t="shared" si="11"/>
        <v>0</v>
      </c>
      <c r="J75" s="321">
        <f t="shared" si="11"/>
        <v>0</v>
      </c>
      <c r="K75" s="321">
        <f t="shared" si="11"/>
        <v>0</v>
      </c>
      <c r="L75" s="321">
        <f t="shared" si="11"/>
        <v>0</v>
      </c>
      <c r="M75" s="321">
        <f t="shared" si="11"/>
        <v>0</v>
      </c>
      <c r="N75" s="321">
        <f t="shared" si="11"/>
        <v>0</v>
      </c>
      <c r="O75" s="321">
        <f t="shared" si="11"/>
        <v>0</v>
      </c>
      <c r="P75" s="321">
        <f t="shared" si="11"/>
        <v>0</v>
      </c>
      <c r="Q75" s="321">
        <f t="shared" si="11"/>
        <v>0</v>
      </c>
      <c r="R75" s="321">
        <f t="shared" si="11"/>
        <v>0</v>
      </c>
      <c r="S75" s="321">
        <f t="shared" si="11"/>
        <v>0</v>
      </c>
      <c r="T75" s="321">
        <f t="shared" si="11"/>
        <v>0</v>
      </c>
      <c r="U75" s="321">
        <f t="shared" si="11"/>
        <v>0</v>
      </c>
      <c r="V75" s="321">
        <f t="shared" si="11"/>
        <v>0</v>
      </c>
      <c r="W75" s="321">
        <f t="shared" si="11"/>
        <v>0</v>
      </c>
      <c r="X75" s="321">
        <f t="shared" si="11"/>
        <v>0</v>
      </c>
      <c r="Y75" s="321">
        <f t="shared" si="11"/>
        <v>0</v>
      </c>
      <c r="Z75" s="356">
        <f>+IF(X75&lt;&gt;0,+(Y75/X75)*100,0)</f>
        <v>0</v>
      </c>
      <c r="AA75" s="362">
        <f>SUM(AA76:AA97)</f>
        <v>0</v>
      </c>
    </row>
    <row r="76" spans="1:27" ht="13.5">
      <c r="A76" s="382" t="s">
        <v>385</v>
      </c>
      <c r="B76" s="138"/>
      <c r="C76" s="361"/>
      <c r="D76" s="161"/>
      <c r="E76" s="61"/>
      <c r="F76" s="61"/>
      <c r="G76" s="61"/>
      <c r="H76" s="61"/>
      <c r="I76" s="61"/>
      <c r="J76" s="61"/>
      <c r="K76" s="61"/>
      <c r="L76" s="61"/>
      <c r="M76" s="61"/>
      <c r="N76" s="61"/>
      <c r="O76" s="61"/>
      <c r="P76" s="61"/>
      <c r="Q76" s="61"/>
      <c r="R76" s="61"/>
      <c r="S76" s="61"/>
      <c r="T76" s="61"/>
      <c r="U76" s="61"/>
      <c r="V76" s="61"/>
      <c r="W76" s="61"/>
      <c r="X76" s="61"/>
      <c r="Y76" s="61"/>
      <c r="Z76" s="142"/>
      <c r="AA76" s="160"/>
    </row>
    <row r="77" spans="1:27" ht="13.5">
      <c r="A77" s="382" t="s">
        <v>386</v>
      </c>
      <c r="B77" s="138"/>
      <c r="C77" s="361"/>
      <c r="D77" s="161"/>
      <c r="E77" s="61"/>
      <c r="F77" s="61"/>
      <c r="G77" s="61"/>
      <c r="H77" s="61"/>
      <c r="I77" s="61"/>
      <c r="J77" s="61"/>
      <c r="K77" s="61"/>
      <c r="L77" s="61"/>
      <c r="M77" s="61"/>
      <c r="N77" s="61"/>
      <c r="O77" s="61"/>
      <c r="P77" s="61"/>
      <c r="Q77" s="61"/>
      <c r="R77" s="61"/>
      <c r="S77" s="61"/>
      <c r="T77" s="61"/>
      <c r="U77" s="61"/>
      <c r="V77" s="61"/>
      <c r="W77" s="61"/>
      <c r="X77" s="61"/>
      <c r="Y77" s="61"/>
      <c r="Z77" s="142"/>
      <c r="AA77" s="160"/>
    </row>
    <row r="78" spans="1:27" ht="13.5">
      <c r="A78" s="382" t="s">
        <v>387</v>
      </c>
      <c r="B78" s="138"/>
      <c r="C78" s="361"/>
      <c r="D78" s="161"/>
      <c r="E78" s="61"/>
      <c r="F78" s="61"/>
      <c r="G78" s="61"/>
      <c r="H78" s="61"/>
      <c r="I78" s="61"/>
      <c r="J78" s="61"/>
      <c r="K78" s="61"/>
      <c r="L78" s="61"/>
      <c r="M78" s="61"/>
      <c r="N78" s="61"/>
      <c r="O78" s="61"/>
      <c r="P78" s="61"/>
      <c r="Q78" s="61"/>
      <c r="R78" s="61"/>
      <c r="S78" s="61"/>
      <c r="T78" s="61"/>
      <c r="U78" s="61"/>
      <c r="V78" s="61"/>
      <c r="W78" s="61"/>
      <c r="X78" s="61"/>
      <c r="Y78" s="61"/>
      <c r="Z78" s="142"/>
      <c r="AA78" s="160"/>
    </row>
    <row r="79" spans="1:27" ht="13.5">
      <c r="A79" s="382" t="s">
        <v>388</v>
      </c>
      <c r="B79" s="138"/>
      <c r="C79" s="361"/>
      <c r="D79" s="161"/>
      <c r="E79" s="61"/>
      <c r="F79" s="61"/>
      <c r="G79" s="61"/>
      <c r="H79" s="61"/>
      <c r="I79" s="61"/>
      <c r="J79" s="61"/>
      <c r="K79" s="61"/>
      <c r="L79" s="61"/>
      <c r="M79" s="61"/>
      <c r="N79" s="61"/>
      <c r="O79" s="61"/>
      <c r="P79" s="61"/>
      <c r="Q79" s="61"/>
      <c r="R79" s="61"/>
      <c r="S79" s="61"/>
      <c r="T79" s="61"/>
      <c r="U79" s="61"/>
      <c r="V79" s="61"/>
      <c r="W79" s="61"/>
      <c r="X79" s="61"/>
      <c r="Y79" s="61"/>
      <c r="Z79" s="142"/>
      <c r="AA79" s="160"/>
    </row>
    <row r="80" spans="1:27" ht="13.5">
      <c r="A80" s="382" t="s">
        <v>389</v>
      </c>
      <c r="B80" s="138"/>
      <c r="C80" s="361"/>
      <c r="D80" s="161"/>
      <c r="E80" s="61"/>
      <c r="F80" s="61"/>
      <c r="G80" s="61"/>
      <c r="H80" s="61"/>
      <c r="I80" s="61"/>
      <c r="J80" s="61"/>
      <c r="K80" s="61"/>
      <c r="L80" s="61"/>
      <c r="M80" s="61"/>
      <c r="N80" s="61"/>
      <c r="O80" s="61"/>
      <c r="P80" s="61"/>
      <c r="Q80" s="61"/>
      <c r="R80" s="61"/>
      <c r="S80" s="61"/>
      <c r="T80" s="61"/>
      <c r="U80" s="61"/>
      <c r="V80" s="61"/>
      <c r="W80" s="61"/>
      <c r="X80" s="61"/>
      <c r="Y80" s="61"/>
      <c r="Z80" s="142"/>
      <c r="AA80" s="160"/>
    </row>
    <row r="81" spans="1:27" ht="13.5">
      <c r="A81" s="382" t="s">
        <v>390</v>
      </c>
      <c r="B81" s="138"/>
      <c r="C81" s="361"/>
      <c r="D81" s="161"/>
      <c r="E81" s="61"/>
      <c r="F81" s="61"/>
      <c r="G81" s="61"/>
      <c r="H81" s="61"/>
      <c r="I81" s="61"/>
      <c r="J81" s="61"/>
      <c r="K81" s="61"/>
      <c r="L81" s="61"/>
      <c r="M81" s="61"/>
      <c r="N81" s="61"/>
      <c r="O81" s="61"/>
      <c r="P81" s="61"/>
      <c r="Q81" s="61"/>
      <c r="R81" s="61"/>
      <c r="S81" s="61"/>
      <c r="T81" s="61"/>
      <c r="U81" s="61"/>
      <c r="V81" s="61"/>
      <c r="W81" s="61"/>
      <c r="X81" s="61"/>
      <c r="Y81" s="61"/>
      <c r="Z81" s="142"/>
      <c r="AA81" s="160"/>
    </row>
    <row r="82" spans="1:27" ht="13.5">
      <c r="A82" s="382" t="s">
        <v>391</v>
      </c>
      <c r="B82" s="138"/>
      <c r="C82" s="361"/>
      <c r="D82" s="161"/>
      <c r="E82" s="61"/>
      <c r="F82" s="61"/>
      <c r="G82" s="61"/>
      <c r="H82" s="61"/>
      <c r="I82" s="61"/>
      <c r="J82" s="61"/>
      <c r="K82" s="61"/>
      <c r="L82" s="61"/>
      <c r="M82" s="61"/>
      <c r="N82" s="61"/>
      <c r="O82" s="61"/>
      <c r="P82" s="61"/>
      <c r="Q82" s="61"/>
      <c r="R82" s="61"/>
      <c r="S82" s="61"/>
      <c r="T82" s="61"/>
      <c r="U82" s="61"/>
      <c r="V82" s="61"/>
      <c r="W82" s="61"/>
      <c r="X82" s="61"/>
      <c r="Y82" s="61"/>
      <c r="Z82" s="142"/>
      <c r="AA82" s="160"/>
    </row>
    <row r="83" spans="1:27" ht="13.5">
      <c r="A83" s="382" t="s">
        <v>392</v>
      </c>
      <c r="B83" s="138"/>
      <c r="C83" s="361"/>
      <c r="D83" s="161"/>
      <c r="E83" s="61"/>
      <c r="F83" s="61"/>
      <c r="G83" s="61"/>
      <c r="H83" s="61"/>
      <c r="I83" s="61"/>
      <c r="J83" s="61"/>
      <c r="K83" s="61"/>
      <c r="L83" s="61"/>
      <c r="M83" s="61"/>
      <c r="N83" s="61"/>
      <c r="O83" s="61"/>
      <c r="P83" s="61"/>
      <c r="Q83" s="61"/>
      <c r="R83" s="61"/>
      <c r="S83" s="61"/>
      <c r="T83" s="61"/>
      <c r="U83" s="61"/>
      <c r="V83" s="61"/>
      <c r="W83" s="61"/>
      <c r="X83" s="61"/>
      <c r="Y83" s="61"/>
      <c r="Z83" s="142"/>
      <c r="AA83" s="160"/>
    </row>
    <row r="84" spans="1:27" ht="13.5">
      <c r="A84" s="382" t="s">
        <v>140</v>
      </c>
      <c r="B84" s="138"/>
      <c r="C84" s="361"/>
      <c r="D84" s="161"/>
      <c r="E84" s="61"/>
      <c r="F84" s="61"/>
      <c r="G84" s="61"/>
      <c r="H84" s="61"/>
      <c r="I84" s="61"/>
      <c r="J84" s="61"/>
      <c r="K84" s="61"/>
      <c r="L84" s="61"/>
      <c r="M84" s="61"/>
      <c r="N84" s="61"/>
      <c r="O84" s="61"/>
      <c r="P84" s="61"/>
      <c r="Q84" s="61"/>
      <c r="R84" s="61"/>
      <c r="S84" s="61"/>
      <c r="T84" s="61"/>
      <c r="U84" s="61"/>
      <c r="V84" s="61"/>
      <c r="W84" s="61"/>
      <c r="X84" s="61"/>
      <c r="Y84" s="61"/>
      <c r="Z84" s="142"/>
      <c r="AA84" s="160"/>
    </row>
    <row r="85" spans="1:27" ht="13.5">
      <c r="A85" s="382" t="s">
        <v>393</v>
      </c>
      <c r="B85" s="138"/>
      <c r="C85" s="361"/>
      <c r="D85" s="161"/>
      <c r="E85" s="61"/>
      <c r="F85" s="61"/>
      <c r="G85" s="61"/>
      <c r="H85" s="61"/>
      <c r="I85" s="61"/>
      <c r="J85" s="61"/>
      <c r="K85" s="61"/>
      <c r="L85" s="61"/>
      <c r="M85" s="61"/>
      <c r="N85" s="61"/>
      <c r="O85" s="61"/>
      <c r="P85" s="61"/>
      <c r="Q85" s="61"/>
      <c r="R85" s="61"/>
      <c r="S85" s="61"/>
      <c r="T85" s="61"/>
      <c r="U85" s="61"/>
      <c r="V85" s="61"/>
      <c r="W85" s="61"/>
      <c r="X85" s="61"/>
      <c r="Y85" s="61"/>
      <c r="Z85" s="142"/>
      <c r="AA85" s="160"/>
    </row>
    <row r="86" spans="1:27" ht="13.5">
      <c r="A86" s="382" t="s">
        <v>394</v>
      </c>
      <c r="B86" s="138"/>
      <c r="C86" s="361"/>
      <c r="D86" s="161"/>
      <c r="E86" s="61"/>
      <c r="F86" s="61"/>
      <c r="G86" s="61"/>
      <c r="H86" s="61"/>
      <c r="I86" s="61"/>
      <c r="J86" s="61"/>
      <c r="K86" s="61"/>
      <c r="L86" s="61"/>
      <c r="M86" s="61"/>
      <c r="N86" s="61"/>
      <c r="O86" s="61"/>
      <c r="P86" s="61"/>
      <c r="Q86" s="61"/>
      <c r="R86" s="61"/>
      <c r="S86" s="61"/>
      <c r="T86" s="61"/>
      <c r="U86" s="61"/>
      <c r="V86" s="61"/>
      <c r="W86" s="61"/>
      <c r="X86" s="61"/>
      <c r="Y86" s="61"/>
      <c r="Z86" s="142"/>
      <c r="AA86" s="160"/>
    </row>
    <row r="87" spans="1:27" ht="13.5">
      <c r="A87" s="382" t="s">
        <v>395</v>
      </c>
      <c r="B87" s="138"/>
      <c r="C87" s="361"/>
      <c r="D87" s="161"/>
      <c r="E87" s="61"/>
      <c r="F87" s="61"/>
      <c r="G87" s="61"/>
      <c r="H87" s="61"/>
      <c r="I87" s="61"/>
      <c r="J87" s="61"/>
      <c r="K87" s="61"/>
      <c r="L87" s="61"/>
      <c r="M87" s="61"/>
      <c r="N87" s="61"/>
      <c r="O87" s="61"/>
      <c r="P87" s="61"/>
      <c r="Q87" s="61"/>
      <c r="R87" s="61"/>
      <c r="S87" s="61"/>
      <c r="T87" s="61"/>
      <c r="U87" s="61"/>
      <c r="V87" s="61"/>
      <c r="W87" s="61"/>
      <c r="X87" s="61"/>
      <c r="Y87" s="61"/>
      <c r="Z87" s="142"/>
      <c r="AA87" s="160"/>
    </row>
    <row r="88" spans="1:27" ht="13.5">
      <c r="A88" s="382" t="s">
        <v>396</v>
      </c>
      <c r="B88" s="138"/>
      <c r="C88" s="361"/>
      <c r="D88" s="161"/>
      <c r="E88" s="61"/>
      <c r="F88" s="61"/>
      <c r="G88" s="61"/>
      <c r="H88" s="61"/>
      <c r="I88" s="61"/>
      <c r="J88" s="61"/>
      <c r="K88" s="61"/>
      <c r="L88" s="61"/>
      <c r="M88" s="61"/>
      <c r="N88" s="61"/>
      <c r="O88" s="61"/>
      <c r="P88" s="61"/>
      <c r="Q88" s="61"/>
      <c r="R88" s="61"/>
      <c r="S88" s="61"/>
      <c r="T88" s="61"/>
      <c r="U88" s="61"/>
      <c r="V88" s="61"/>
      <c r="W88" s="61"/>
      <c r="X88" s="61"/>
      <c r="Y88" s="61"/>
      <c r="Z88" s="142"/>
      <c r="AA88" s="160"/>
    </row>
    <row r="89" spans="1:27" ht="13.5">
      <c r="A89" s="382" t="s">
        <v>397</v>
      </c>
      <c r="B89" s="138"/>
      <c r="C89" s="361"/>
      <c r="D89" s="161"/>
      <c r="E89" s="61"/>
      <c r="F89" s="61"/>
      <c r="G89" s="61"/>
      <c r="H89" s="61"/>
      <c r="I89" s="61"/>
      <c r="J89" s="61"/>
      <c r="K89" s="61"/>
      <c r="L89" s="61"/>
      <c r="M89" s="61"/>
      <c r="N89" s="61"/>
      <c r="O89" s="61"/>
      <c r="P89" s="61"/>
      <c r="Q89" s="61"/>
      <c r="R89" s="61"/>
      <c r="S89" s="61"/>
      <c r="T89" s="61"/>
      <c r="U89" s="61"/>
      <c r="V89" s="61"/>
      <c r="W89" s="61"/>
      <c r="X89" s="61"/>
      <c r="Y89" s="61"/>
      <c r="Z89" s="142"/>
      <c r="AA89" s="160"/>
    </row>
    <row r="90" spans="1:27" ht="13.5">
      <c r="A90" s="382" t="s">
        <v>398</v>
      </c>
      <c r="B90" s="138"/>
      <c r="C90" s="361"/>
      <c r="D90" s="161"/>
      <c r="E90" s="61"/>
      <c r="F90" s="61"/>
      <c r="G90" s="61"/>
      <c r="H90" s="61"/>
      <c r="I90" s="61"/>
      <c r="J90" s="61"/>
      <c r="K90" s="61"/>
      <c r="L90" s="61"/>
      <c r="M90" s="61"/>
      <c r="N90" s="61"/>
      <c r="O90" s="61"/>
      <c r="P90" s="61"/>
      <c r="Q90" s="61"/>
      <c r="R90" s="61"/>
      <c r="S90" s="61"/>
      <c r="T90" s="61"/>
      <c r="U90" s="61"/>
      <c r="V90" s="61"/>
      <c r="W90" s="61"/>
      <c r="X90" s="61"/>
      <c r="Y90" s="61"/>
      <c r="Z90" s="142"/>
      <c r="AA90" s="160"/>
    </row>
    <row r="91" spans="1:27" ht="13.5">
      <c r="A91" s="382" t="s">
        <v>399</v>
      </c>
      <c r="B91" s="138"/>
      <c r="C91" s="361"/>
      <c r="D91" s="161"/>
      <c r="E91" s="61"/>
      <c r="F91" s="61"/>
      <c r="G91" s="61"/>
      <c r="H91" s="61"/>
      <c r="I91" s="61"/>
      <c r="J91" s="61"/>
      <c r="K91" s="61"/>
      <c r="L91" s="61"/>
      <c r="M91" s="61"/>
      <c r="N91" s="61"/>
      <c r="O91" s="61"/>
      <c r="P91" s="61"/>
      <c r="Q91" s="61"/>
      <c r="R91" s="61"/>
      <c r="S91" s="61"/>
      <c r="T91" s="61"/>
      <c r="U91" s="61"/>
      <c r="V91" s="61"/>
      <c r="W91" s="61"/>
      <c r="X91" s="61"/>
      <c r="Y91" s="61"/>
      <c r="Z91" s="142"/>
      <c r="AA91" s="160"/>
    </row>
    <row r="92" spans="1:27" ht="13.5">
      <c r="A92" s="382" t="s">
        <v>201</v>
      </c>
      <c r="B92" s="138"/>
      <c r="C92" s="361"/>
      <c r="D92" s="161"/>
      <c r="E92" s="61"/>
      <c r="F92" s="61"/>
      <c r="G92" s="61"/>
      <c r="H92" s="61"/>
      <c r="I92" s="61"/>
      <c r="J92" s="61"/>
      <c r="K92" s="61"/>
      <c r="L92" s="61"/>
      <c r="M92" s="61"/>
      <c r="N92" s="61"/>
      <c r="O92" s="61"/>
      <c r="P92" s="61"/>
      <c r="Q92" s="61"/>
      <c r="R92" s="61"/>
      <c r="S92" s="61"/>
      <c r="T92" s="61"/>
      <c r="U92" s="61"/>
      <c r="V92" s="61"/>
      <c r="W92" s="61"/>
      <c r="X92" s="61"/>
      <c r="Y92" s="61"/>
      <c r="Z92" s="142"/>
      <c r="AA92" s="160"/>
    </row>
    <row r="93" spans="1:27" ht="13.5">
      <c r="A93" s="382" t="s">
        <v>400</v>
      </c>
      <c r="B93" s="138"/>
      <c r="C93" s="361"/>
      <c r="D93" s="161"/>
      <c r="E93" s="61"/>
      <c r="F93" s="61"/>
      <c r="G93" s="61"/>
      <c r="H93" s="61"/>
      <c r="I93" s="61"/>
      <c r="J93" s="61"/>
      <c r="K93" s="61"/>
      <c r="L93" s="61"/>
      <c r="M93" s="61"/>
      <c r="N93" s="61"/>
      <c r="O93" s="61"/>
      <c r="P93" s="61"/>
      <c r="Q93" s="61"/>
      <c r="R93" s="61"/>
      <c r="S93" s="61"/>
      <c r="T93" s="61"/>
      <c r="U93" s="61"/>
      <c r="V93" s="61"/>
      <c r="W93" s="61"/>
      <c r="X93" s="61"/>
      <c r="Y93" s="61"/>
      <c r="Z93" s="142"/>
      <c r="AA93" s="160"/>
    </row>
    <row r="94" spans="1:27" ht="13.5">
      <c r="A94" s="382" t="s">
        <v>197</v>
      </c>
      <c r="B94" s="138"/>
      <c r="C94" s="361"/>
      <c r="D94" s="161"/>
      <c r="E94" s="61"/>
      <c r="F94" s="61"/>
      <c r="G94" s="61"/>
      <c r="H94" s="61"/>
      <c r="I94" s="61"/>
      <c r="J94" s="61"/>
      <c r="K94" s="61"/>
      <c r="L94" s="61"/>
      <c r="M94" s="61"/>
      <c r="N94" s="61"/>
      <c r="O94" s="61"/>
      <c r="P94" s="61"/>
      <c r="Q94" s="61"/>
      <c r="R94" s="61"/>
      <c r="S94" s="61"/>
      <c r="T94" s="61"/>
      <c r="U94" s="61"/>
      <c r="V94" s="61"/>
      <c r="W94" s="61"/>
      <c r="X94" s="61"/>
      <c r="Y94" s="61"/>
      <c r="Z94" s="142"/>
      <c r="AA94" s="160"/>
    </row>
    <row r="95" spans="1:27" ht="13.5">
      <c r="A95" s="382" t="s">
        <v>401</v>
      </c>
      <c r="B95" s="138"/>
      <c r="C95" s="361"/>
      <c r="D95" s="161"/>
      <c r="E95" s="61"/>
      <c r="F95" s="61"/>
      <c r="G95" s="61"/>
      <c r="H95" s="61"/>
      <c r="I95" s="61"/>
      <c r="J95" s="61"/>
      <c r="K95" s="61"/>
      <c r="L95" s="61"/>
      <c r="M95" s="61"/>
      <c r="N95" s="61"/>
      <c r="O95" s="61"/>
      <c r="P95" s="61"/>
      <c r="Q95" s="61"/>
      <c r="R95" s="61"/>
      <c r="S95" s="61"/>
      <c r="T95" s="61"/>
      <c r="U95" s="61"/>
      <c r="V95" s="61"/>
      <c r="W95" s="61"/>
      <c r="X95" s="61"/>
      <c r="Y95" s="61"/>
      <c r="Z95" s="142"/>
      <c r="AA95" s="160"/>
    </row>
    <row r="96" spans="1:27" ht="13.5">
      <c r="A96" s="382" t="s">
        <v>402</v>
      </c>
      <c r="B96" s="138"/>
      <c r="C96" s="361"/>
      <c r="D96" s="161"/>
      <c r="E96" s="61"/>
      <c r="F96" s="61"/>
      <c r="G96" s="61"/>
      <c r="H96" s="61"/>
      <c r="I96" s="61"/>
      <c r="J96" s="61"/>
      <c r="K96" s="61"/>
      <c r="L96" s="61"/>
      <c r="M96" s="61"/>
      <c r="N96" s="61"/>
      <c r="O96" s="61"/>
      <c r="P96" s="61"/>
      <c r="Q96" s="61"/>
      <c r="R96" s="61"/>
      <c r="S96" s="61"/>
      <c r="T96" s="61"/>
      <c r="U96" s="61"/>
      <c r="V96" s="61"/>
      <c r="W96" s="61"/>
      <c r="X96" s="61"/>
      <c r="Y96" s="61"/>
      <c r="Z96" s="142"/>
      <c r="AA96" s="160"/>
    </row>
    <row r="97" spans="1:27" ht="13.5">
      <c r="A97" s="382" t="s">
        <v>343</v>
      </c>
      <c r="B97" s="138"/>
      <c r="C97" s="361"/>
      <c r="D97" s="161"/>
      <c r="E97" s="61"/>
      <c r="F97" s="61"/>
      <c r="G97" s="61"/>
      <c r="H97" s="61"/>
      <c r="I97" s="61"/>
      <c r="J97" s="61"/>
      <c r="K97" s="61"/>
      <c r="L97" s="61"/>
      <c r="M97" s="61"/>
      <c r="N97" s="61"/>
      <c r="O97" s="61"/>
      <c r="P97" s="61"/>
      <c r="Q97" s="61"/>
      <c r="R97" s="61"/>
      <c r="S97" s="61"/>
      <c r="T97" s="61"/>
      <c r="U97" s="61"/>
      <c r="V97" s="61"/>
      <c r="W97" s="61"/>
      <c r="X97" s="61"/>
      <c r="Y97" s="61"/>
      <c r="Z97" s="142"/>
      <c r="AA97" s="160"/>
    </row>
    <row r="98" spans="1:27" ht="13.5">
      <c r="A98" s="227" t="s">
        <v>313</v>
      </c>
      <c r="B98" s="138"/>
      <c r="C98" s="361">
        <f aca="true" t="shared" si="12" ref="C98:Y98">SUM(C99:C101)</f>
        <v>0</v>
      </c>
      <c r="D98" s="161">
        <f t="shared" si="12"/>
        <v>0</v>
      </c>
      <c r="E98" s="61">
        <f t="shared" si="12"/>
        <v>0</v>
      </c>
      <c r="F98" s="61">
        <f t="shared" si="12"/>
        <v>0</v>
      </c>
      <c r="G98" s="61">
        <f t="shared" si="12"/>
        <v>0</v>
      </c>
      <c r="H98" s="61">
        <f t="shared" si="12"/>
        <v>0</v>
      </c>
      <c r="I98" s="61">
        <f t="shared" si="12"/>
        <v>0</v>
      </c>
      <c r="J98" s="61">
        <f t="shared" si="12"/>
        <v>0</v>
      </c>
      <c r="K98" s="61">
        <f t="shared" si="12"/>
        <v>0</v>
      </c>
      <c r="L98" s="61">
        <f t="shared" si="12"/>
        <v>0</v>
      </c>
      <c r="M98" s="61">
        <f t="shared" si="12"/>
        <v>0</v>
      </c>
      <c r="N98" s="61">
        <f t="shared" si="12"/>
        <v>0</v>
      </c>
      <c r="O98" s="61">
        <f t="shared" si="12"/>
        <v>0</v>
      </c>
      <c r="P98" s="61">
        <f t="shared" si="12"/>
        <v>0</v>
      </c>
      <c r="Q98" s="61">
        <f t="shared" si="12"/>
        <v>0</v>
      </c>
      <c r="R98" s="61">
        <f t="shared" si="12"/>
        <v>0</v>
      </c>
      <c r="S98" s="61">
        <f t="shared" si="12"/>
        <v>0</v>
      </c>
      <c r="T98" s="61">
        <f t="shared" si="12"/>
        <v>0</v>
      </c>
      <c r="U98" s="61">
        <f t="shared" si="12"/>
        <v>0</v>
      </c>
      <c r="V98" s="61">
        <f t="shared" si="12"/>
        <v>0</v>
      </c>
      <c r="W98" s="61">
        <f t="shared" si="12"/>
        <v>0</v>
      </c>
      <c r="X98" s="61">
        <f t="shared" si="12"/>
        <v>0</v>
      </c>
      <c r="Y98" s="61">
        <f t="shared" si="12"/>
        <v>0</v>
      </c>
      <c r="Z98" s="142">
        <f>+IF(X98&lt;&gt;0,+(Y98/X98)*100,0)</f>
        <v>0</v>
      </c>
      <c r="AA98" s="160">
        <f>SUM(AA99:AA101)</f>
        <v>0</v>
      </c>
    </row>
    <row r="99" spans="1:27" ht="13.5">
      <c r="A99" s="382" t="s">
        <v>403</v>
      </c>
      <c r="B99" s="138"/>
      <c r="C99" s="361"/>
      <c r="D99" s="161"/>
      <c r="E99" s="61"/>
      <c r="F99" s="61"/>
      <c r="G99" s="61"/>
      <c r="H99" s="61"/>
      <c r="I99" s="61"/>
      <c r="J99" s="61"/>
      <c r="K99" s="61"/>
      <c r="L99" s="61"/>
      <c r="M99" s="61"/>
      <c r="N99" s="61"/>
      <c r="O99" s="61"/>
      <c r="P99" s="61"/>
      <c r="Q99" s="61"/>
      <c r="R99" s="61"/>
      <c r="S99" s="61"/>
      <c r="T99" s="61"/>
      <c r="U99" s="61"/>
      <c r="V99" s="61"/>
      <c r="W99" s="61"/>
      <c r="X99" s="61"/>
      <c r="Y99" s="61"/>
      <c r="Z99" s="142"/>
      <c r="AA99" s="160"/>
    </row>
    <row r="100" spans="1:27" ht="13.5">
      <c r="A100" s="382" t="s">
        <v>404</v>
      </c>
      <c r="B100" s="138"/>
      <c r="C100" s="361"/>
      <c r="D100" s="161"/>
      <c r="E100" s="61"/>
      <c r="F100" s="61"/>
      <c r="G100" s="61"/>
      <c r="H100" s="61"/>
      <c r="I100" s="61"/>
      <c r="J100" s="61"/>
      <c r="K100" s="61"/>
      <c r="L100" s="61"/>
      <c r="M100" s="61"/>
      <c r="N100" s="61"/>
      <c r="O100" s="61"/>
      <c r="P100" s="61"/>
      <c r="Q100" s="61"/>
      <c r="R100" s="61"/>
      <c r="S100" s="61"/>
      <c r="T100" s="61"/>
      <c r="U100" s="61"/>
      <c r="V100" s="61"/>
      <c r="W100" s="61"/>
      <c r="X100" s="61"/>
      <c r="Y100" s="61"/>
      <c r="Z100" s="142"/>
      <c r="AA100" s="160"/>
    </row>
    <row r="101" spans="1:27" ht="13.5">
      <c r="A101" s="382" t="s">
        <v>343</v>
      </c>
      <c r="B101" s="138"/>
      <c r="C101" s="361"/>
      <c r="D101" s="161"/>
      <c r="E101" s="61"/>
      <c r="F101" s="61"/>
      <c r="G101" s="61"/>
      <c r="H101" s="61"/>
      <c r="I101" s="61"/>
      <c r="J101" s="61"/>
      <c r="K101" s="61"/>
      <c r="L101" s="61"/>
      <c r="M101" s="61"/>
      <c r="N101" s="61"/>
      <c r="O101" s="61"/>
      <c r="P101" s="61"/>
      <c r="Q101" s="61"/>
      <c r="R101" s="61"/>
      <c r="S101" s="61"/>
      <c r="T101" s="61"/>
      <c r="U101" s="61"/>
      <c r="V101" s="61"/>
      <c r="W101" s="61"/>
      <c r="X101" s="61"/>
      <c r="Y101" s="61"/>
      <c r="Z101" s="142"/>
      <c r="AA101" s="160"/>
    </row>
    <row r="102" spans="1:27" ht="4.5" customHeight="1">
      <c r="A102" s="147"/>
      <c r="B102" s="138"/>
      <c r="C102" s="383"/>
      <c r="D102" s="318"/>
      <c r="E102" s="61"/>
      <c r="F102" s="60"/>
      <c r="G102" s="361"/>
      <c r="H102" s="61"/>
      <c r="I102" s="61"/>
      <c r="J102" s="60"/>
      <c r="K102" s="361"/>
      <c r="L102" s="61"/>
      <c r="M102" s="61"/>
      <c r="N102" s="60"/>
      <c r="O102" s="361"/>
      <c r="P102" s="61"/>
      <c r="Q102" s="61"/>
      <c r="R102" s="60"/>
      <c r="S102" s="361"/>
      <c r="T102" s="61"/>
      <c r="U102" s="61"/>
      <c r="V102" s="61"/>
      <c r="W102" s="60"/>
      <c r="X102" s="361"/>
      <c r="Y102" s="61"/>
      <c r="Z102" s="142"/>
      <c r="AA102" s="63"/>
    </row>
    <row r="103" spans="1:27" ht="13.5">
      <c r="A103" s="148" t="s">
        <v>315</v>
      </c>
      <c r="B103" s="138"/>
      <c r="C103" s="384">
        <f aca="true" t="shared" si="13" ref="C103:Y103">SUM(C104:C108)</f>
        <v>0</v>
      </c>
      <c r="D103" s="385">
        <f t="shared" si="13"/>
        <v>0</v>
      </c>
      <c r="E103" s="386">
        <f t="shared" si="13"/>
        <v>0</v>
      </c>
      <c r="F103" s="387">
        <f t="shared" si="13"/>
        <v>0</v>
      </c>
      <c r="G103" s="388">
        <f t="shared" si="13"/>
        <v>0</v>
      </c>
      <c r="H103" s="386">
        <f t="shared" si="13"/>
        <v>0</v>
      </c>
      <c r="I103" s="386">
        <f t="shared" si="13"/>
        <v>0</v>
      </c>
      <c r="J103" s="387">
        <f t="shared" si="13"/>
        <v>0</v>
      </c>
      <c r="K103" s="388">
        <f t="shared" si="13"/>
        <v>0</v>
      </c>
      <c r="L103" s="386">
        <f t="shared" si="13"/>
        <v>0</v>
      </c>
      <c r="M103" s="386">
        <f t="shared" si="13"/>
        <v>0</v>
      </c>
      <c r="N103" s="387">
        <f t="shared" si="13"/>
        <v>0</v>
      </c>
      <c r="O103" s="388">
        <f t="shared" si="13"/>
        <v>0</v>
      </c>
      <c r="P103" s="386">
        <f t="shared" si="13"/>
        <v>0</v>
      </c>
      <c r="Q103" s="386">
        <f t="shared" si="13"/>
        <v>0</v>
      </c>
      <c r="R103" s="387">
        <f t="shared" si="13"/>
        <v>0</v>
      </c>
      <c r="S103" s="388">
        <f t="shared" si="13"/>
        <v>0</v>
      </c>
      <c r="T103" s="386">
        <f t="shared" si="13"/>
        <v>0</v>
      </c>
      <c r="U103" s="386">
        <f t="shared" si="13"/>
        <v>0</v>
      </c>
      <c r="V103" s="386">
        <f t="shared" si="13"/>
        <v>0</v>
      </c>
      <c r="W103" s="387">
        <f t="shared" si="13"/>
        <v>0</v>
      </c>
      <c r="X103" s="388">
        <f t="shared" si="13"/>
        <v>0</v>
      </c>
      <c r="Y103" s="386">
        <f t="shared" si="13"/>
        <v>0</v>
      </c>
      <c r="Z103" s="389">
        <f>+IF(X103&lt;&gt;0,+(Y103/X103)*100,0)</f>
        <v>0</v>
      </c>
      <c r="AA103" s="390">
        <f>SUM(AA104:AA108)</f>
        <v>0</v>
      </c>
    </row>
    <row r="104" spans="1:27" ht="13.5">
      <c r="A104" s="227" t="s">
        <v>405</v>
      </c>
      <c r="B104" s="138"/>
      <c r="C104" s="361"/>
      <c r="D104" s="161"/>
      <c r="E104" s="61"/>
      <c r="F104" s="61"/>
      <c r="G104" s="61"/>
      <c r="H104" s="61"/>
      <c r="I104" s="61"/>
      <c r="J104" s="61"/>
      <c r="K104" s="61"/>
      <c r="L104" s="61"/>
      <c r="M104" s="61"/>
      <c r="N104" s="61"/>
      <c r="O104" s="61"/>
      <c r="P104" s="61"/>
      <c r="Q104" s="61"/>
      <c r="R104" s="61"/>
      <c r="S104" s="61"/>
      <c r="T104" s="61"/>
      <c r="U104" s="61"/>
      <c r="V104" s="61"/>
      <c r="W104" s="61"/>
      <c r="X104" s="61"/>
      <c r="Y104" s="61"/>
      <c r="Z104" s="142"/>
      <c r="AA104" s="160"/>
    </row>
    <row r="105" spans="1:27" ht="13.5">
      <c r="A105" s="229" t="s">
        <v>406</v>
      </c>
      <c r="B105" s="138"/>
      <c r="C105" s="361"/>
      <c r="D105" s="161"/>
      <c r="E105" s="61"/>
      <c r="F105" s="61"/>
      <c r="G105" s="61"/>
      <c r="H105" s="61"/>
      <c r="I105" s="61"/>
      <c r="J105" s="61"/>
      <c r="K105" s="61"/>
      <c r="L105" s="61"/>
      <c r="M105" s="61"/>
      <c r="N105" s="61"/>
      <c r="O105" s="61"/>
      <c r="P105" s="61"/>
      <c r="Q105" s="61"/>
      <c r="R105" s="61"/>
      <c r="S105" s="61"/>
      <c r="T105" s="61"/>
      <c r="U105" s="61"/>
      <c r="V105" s="61"/>
      <c r="W105" s="61"/>
      <c r="X105" s="61"/>
      <c r="Y105" s="61"/>
      <c r="Z105" s="142"/>
      <c r="AA105" s="160"/>
    </row>
    <row r="106" spans="1:27" ht="13.5">
      <c r="A106" s="227" t="s">
        <v>407</v>
      </c>
      <c r="B106" s="138"/>
      <c r="C106" s="361"/>
      <c r="D106" s="161"/>
      <c r="E106" s="61"/>
      <c r="F106" s="61"/>
      <c r="G106" s="61"/>
      <c r="H106" s="61"/>
      <c r="I106" s="61"/>
      <c r="J106" s="61"/>
      <c r="K106" s="61"/>
      <c r="L106" s="61"/>
      <c r="M106" s="61"/>
      <c r="N106" s="61"/>
      <c r="O106" s="61"/>
      <c r="P106" s="61"/>
      <c r="Q106" s="61"/>
      <c r="R106" s="61"/>
      <c r="S106" s="61"/>
      <c r="T106" s="61"/>
      <c r="U106" s="61"/>
      <c r="V106" s="61"/>
      <c r="W106" s="61"/>
      <c r="X106" s="61"/>
      <c r="Y106" s="61"/>
      <c r="Z106" s="142"/>
      <c r="AA106" s="160"/>
    </row>
    <row r="107" spans="1:27" ht="13.5">
      <c r="A107" s="227" t="s">
        <v>408</v>
      </c>
      <c r="B107" s="138"/>
      <c r="C107" s="361"/>
      <c r="D107" s="161"/>
      <c r="E107" s="61"/>
      <c r="F107" s="61"/>
      <c r="G107" s="61"/>
      <c r="H107" s="61"/>
      <c r="I107" s="61"/>
      <c r="J107" s="61"/>
      <c r="K107" s="61"/>
      <c r="L107" s="61"/>
      <c r="M107" s="61"/>
      <c r="N107" s="61"/>
      <c r="O107" s="61"/>
      <c r="P107" s="61"/>
      <c r="Q107" s="61"/>
      <c r="R107" s="61"/>
      <c r="S107" s="61"/>
      <c r="T107" s="61"/>
      <c r="U107" s="61"/>
      <c r="V107" s="61"/>
      <c r="W107" s="61"/>
      <c r="X107" s="61"/>
      <c r="Y107" s="61"/>
      <c r="Z107" s="142"/>
      <c r="AA107" s="160"/>
    </row>
    <row r="108" spans="1:27" ht="13.5">
      <c r="A108" s="229" t="s">
        <v>409</v>
      </c>
      <c r="B108" s="138"/>
      <c r="C108" s="361"/>
      <c r="D108" s="161"/>
      <c r="E108" s="61"/>
      <c r="F108" s="61"/>
      <c r="G108" s="61"/>
      <c r="H108" s="61"/>
      <c r="I108" s="61"/>
      <c r="J108" s="61"/>
      <c r="K108" s="61"/>
      <c r="L108" s="61"/>
      <c r="M108" s="61"/>
      <c r="N108" s="61"/>
      <c r="O108" s="61"/>
      <c r="P108" s="61"/>
      <c r="Q108" s="61"/>
      <c r="R108" s="61"/>
      <c r="S108" s="61"/>
      <c r="T108" s="61"/>
      <c r="U108" s="61"/>
      <c r="V108" s="61"/>
      <c r="W108" s="61"/>
      <c r="X108" s="61"/>
      <c r="Y108" s="61"/>
      <c r="Z108" s="142"/>
      <c r="AA108" s="160"/>
    </row>
    <row r="109" spans="1:27" ht="4.5" customHeight="1">
      <c r="A109" s="391"/>
      <c r="B109" s="138"/>
      <c r="C109" s="383"/>
      <c r="D109" s="318"/>
      <c r="E109" s="61"/>
      <c r="F109" s="60"/>
      <c r="G109" s="361"/>
      <c r="H109" s="61"/>
      <c r="I109" s="61"/>
      <c r="J109" s="60"/>
      <c r="K109" s="361"/>
      <c r="L109" s="61"/>
      <c r="M109" s="61"/>
      <c r="N109" s="60"/>
      <c r="O109" s="361"/>
      <c r="P109" s="61"/>
      <c r="Q109" s="61"/>
      <c r="R109" s="60"/>
      <c r="S109" s="361"/>
      <c r="T109" s="61"/>
      <c r="U109" s="61"/>
      <c r="V109" s="61"/>
      <c r="W109" s="60"/>
      <c r="X109" s="361"/>
      <c r="Y109" s="61"/>
      <c r="Z109" s="142"/>
      <c r="AA109" s="63"/>
    </row>
    <row r="110" spans="1:27" ht="13.5">
      <c r="A110" s="392" t="s">
        <v>318</v>
      </c>
      <c r="B110" s="138"/>
      <c r="C110" s="379">
        <f aca="true" t="shared" si="14" ref="C110:Y110">+C111+C114</f>
        <v>0</v>
      </c>
      <c r="D110" s="380">
        <f t="shared" si="14"/>
        <v>0</v>
      </c>
      <c r="E110" s="102">
        <f t="shared" si="14"/>
        <v>0</v>
      </c>
      <c r="F110" s="101">
        <f t="shared" si="14"/>
        <v>0</v>
      </c>
      <c r="G110" s="381">
        <f t="shared" si="14"/>
        <v>0</v>
      </c>
      <c r="H110" s="102">
        <f t="shared" si="14"/>
        <v>0</v>
      </c>
      <c r="I110" s="102">
        <f t="shared" si="14"/>
        <v>0</v>
      </c>
      <c r="J110" s="101">
        <f t="shared" si="14"/>
        <v>0</v>
      </c>
      <c r="K110" s="381">
        <f t="shared" si="14"/>
        <v>0</v>
      </c>
      <c r="L110" s="102">
        <f t="shared" si="14"/>
        <v>0</v>
      </c>
      <c r="M110" s="102">
        <f t="shared" si="14"/>
        <v>0</v>
      </c>
      <c r="N110" s="101">
        <f t="shared" si="14"/>
        <v>0</v>
      </c>
      <c r="O110" s="381">
        <f t="shared" si="14"/>
        <v>0</v>
      </c>
      <c r="P110" s="102">
        <f t="shared" si="14"/>
        <v>0</v>
      </c>
      <c r="Q110" s="102">
        <f t="shared" si="14"/>
        <v>0</v>
      </c>
      <c r="R110" s="101">
        <f t="shared" si="14"/>
        <v>0</v>
      </c>
      <c r="S110" s="381">
        <f t="shared" si="14"/>
        <v>0</v>
      </c>
      <c r="T110" s="102">
        <f t="shared" si="14"/>
        <v>0</v>
      </c>
      <c r="U110" s="102">
        <f t="shared" si="14"/>
        <v>0</v>
      </c>
      <c r="V110" s="102">
        <f t="shared" si="14"/>
        <v>0</v>
      </c>
      <c r="W110" s="101">
        <f t="shared" si="14"/>
        <v>0</v>
      </c>
      <c r="X110" s="381">
        <f t="shared" si="14"/>
        <v>0</v>
      </c>
      <c r="Y110" s="102">
        <f t="shared" si="14"/>
        <v>0</v>
      </c>
      <c r="Z110" s="139">
        <f>+IF(X110&lt;&gt;0,+(Y110/X110)*100,0)</f>
        <v>0</v>
      </c>
      <c r="AA110" s="104">
        <f>+AA111+AA114</f>
        <v>0</v>
      </c>
    </row>
    <row r="111" spans="1:27" ht="13.5">
      <c r="A111" s="227" t="s">
        <v>316</v>
      </c>
      <c r="B111" s="138"/>
      <c r="C111" s="359">
        <f aca="true" t="shared" si="15" ref="C111:Y111">SUM(C112:C113)</f>
        <v>0</v>
      </c>
      <c r="D111" s="360">
        <f t="shared" si="15"/>
        <v>0</v>
      </c>
      <c r="E111" s="321">
        <f t="shared" si="15"/>
        <v>0</v>
      </c>
      <c r="F111" s="321">
        <f t="shared" si="15"/>
        <v>0</v>
      </c>
      <c r="G111" s="321">
        <f t="shared" si="15"/>
        <v>0</v>
      </c>
      <c r="H111" s="321">
        <f t="shared" si="15"/>
        <v>0</v>
      </c>
      <c r="I111" s="321">
        <f t="shared" si="15"/>
        <v>0</v>
      </c>
      <c r="J111" s="321">
        <f t="shared" si="15"/>
        <v>0</v>
      </c>
      <c r="K111" s="321">
        <f t="shared" si="15"/>
        <v>0</v>
      </c>
      <c r="L111" s="321">
        <f t="shared" si="15"/>
        <v>0</v>
      </c>
      <c r="M111" s="321">
        <f t="shared" si="15"/>
        <v>0</v>
      </c>
      <c r="N111" s="321">
        <f t="shared" si="15"/>
        <v>0</v>
      </c>
      <c r="O111" s="321">
        <f t="shared" si="15"/>
        <v>0</v>
      </c>
      <c r="P111" s="321">
        <f t="shared" si="15"/>
        <v>0</v>
      </c>
      <c r="Q111" s="321">
        <f t="shared" si="15"/>
        <v>0</v>
      </c>
      <c r="R111" s="321">
        <f t="shared" si="15"/>
        <v>0</v>
      </c>
      <c r="S111" s="321">
        <f t="shared" si="15"/>
        <v>0</v>
      </c>
      <c r="T111" s="321">
        <f t="shared" si="15"/>
        <v>0</v>
      </c>
      <c r="U111" s="321">
        <f t="shared" si="15"/>
        <v>0</v>
      </c>
      <c r="V111" s="321">
        <f t="shared" si="15"/>
        <v>0</v>
      </c>
      <c r="W111" s="321">
        <f t="shared" si="15"/>
        <v>0</v>
      </c>
      <c r="X111" s="321">
        <f t="shared" si="15"/>
        <v>0</v>
      </c>
      <c r="Y111" s="321">
        <f t="shared" si="15"/>
        <v>0</v>
      </c>
      <c r="Z111" s="356">
        <f>+IF(X111&lt;&gt;0,+(Y111/X111)*100,0)</f>
        <v>0</v>
      </c>
      <c r="AA111" s="362">
        <f>SUM(AA112:AA113)</f>
        <v>0</v>
      </c>
    </row>
    <row r="112" spans="1:27" ht="13.5">
      <c r="A112" s="382" t="s">
        <v>410</v>
      </c>
      <c r="B112" s="138"/>
      <c r="C112" s="361"/>
      <c r="D112" s="161"/>
      <c r="E112" s="61"/>
      <c r="F112" s="61"/>
      <c r="G112" s="61"/>
      <c r="H112" s="61"/>
      <c r="I112" s="61"/>
      <c r="J112" s="61"/>
      <c r="K112" s="61"/>
      <c r="L112" s="61"/>
      <c r="M112" s="61"/>
      <c r="N112" s="61"/>
      <c r="O112" s="61"/>
      <c r="P112" s="61"/>
      <c r="Q112" s="61"/>
      <c r="R112" s="61"/>
      <c r="S112" s="61"/>
      <c r="T112" s="61"/>
      <c r="U112" s="61"/>
      <c r="V112" s="61"/>
      <c r="W112" s="61"/>
      <c r="X112" s="61"/>
      <c r="Y112" s="61"/>
      <c r="Z112" s="142"/>
      <c r="AA112" s="160"/>
    </row>
    <row r="113" spans="1:27" ht="13.5">
      <c r="A113" s="382" t="s">
        <v>411</v>
      </c>
      <c r="B113" s="138"/>
      <c r="C113" s="361"/>
      <c r="D113" s="161"/>
      <c r="E113" s="61"/>
      <c r="F113" s="61"/>
      <c r="G113" s="61"/>
      <c r="H113" s="61"/>
      <c r="I113" s="61"/>
      <c r="J113" s="61"/>
      <c r="K113" s="61"/>
      <c r="L113" s="61"/>
      <c r="M113" s="61"/>
      <c r="N113" s="61"/>
      <c r="O113" s="61"/>
      <c r="P113" s="61"/>
      <c r="Q113" s="61"/>
      <c r="R113" s="61"/>
      <c r="S113" s="61"/>
      <c r="T113" s="61"/>
      <c r="U113" s="61"/>
      <c r="V113" s="61"/>
      <c r="W113" s="61"/>
      <c r="X113" s="61"/>
      <c r="Y113" s="61"/>
      <c r="Z113" s="142"/>
      <c r="AA113" s="160"/>
    </row>
    <row r="114" spans="1:27" ht="13.5">
      <c r="A114" s="227" t="s">
        <v>317</v>
      </c>
      <c r="B114" s="138"/>
      <c r="C114" s="361">
        <f aca="true" t="shared" si="16" ref="C114:Y114">SUM(C115:C116)</f>
        <v>0</v>
      </c>
      <c r="D114" s="161">
        <f t="shared" si="16"/>
        <v>0</v>
      </c>
      <c r="E114" s="61">
        <f t="shared" si="16"/>
        <v>0</v>
      </c>
      <c r="F114" s="61">
        <f t="shared" si="16"/>
        <v>0</v>
      </c>
      <c r="G114" s="61">
        <f t="shared" si="16"/>
        <v>0</v>
      </c>
      <c r="H114" s="61">
        <f t="shared" si="16"/>
        <v>0</v>
      </c>
      <c r="I114" s="61">
        <f t="shared" si="16"/>
        <v>0</v>
      </c>
      <c r="J114" s="61">
        <f t="shared" si="16"/>
        <v>0</v>
      </c>
      <c r="K114" s="61">
        <f t="shared" si="16"/>
        <v>0</v>
      </c>
      <c r="L114" s="61">
        <f t="shared" si="16"/>
        <v>0</v>
      </c>
      <c r="M114" s="61">
        <f t="shared" si="16"/>
        <v>0</v>
      </c>
      <c r="N114" s="61">
        <f t="shared" si="16"/>
        <v>0</v>
      </c>
      <c r="O114" s="61">
        <f t="shared" si="16"/>
        <v>0</v>
      </c>
      <c r="P114" s="61">
        <f t="shared" si="16"/>
        <v>0</v>
      </c>
      <c r="Q114" s="61">
        <f t="shared" si="16"/>
        <v>0</v>
      </c>
      <c r="R114" s="61">
        <f t="shared" si="16"/>
        <v>0</v>
      </c>
      <c r="S114" s="61">
        <f t="shared" si="16"/>
        <v>0</v>
      </c>
      <c r="T114" s="61">
        <f t="shared" si="16"/>
        <v>0</v>
      </c>
      <c r="U114" s="61">
        <f t="shared" si="16"/>
        <v>0</v>
      </c>
      <c r="V114" s="61">
        <f t="shared" si="16"/>
        <v>0</v>
      </c>
      <c r="W114" s="61">
        <f t="shared" si="16"/>
        <v>0</v>
      </c>
      <c r="X114" s="61">
        <f t="shared" si="16"/>
        <v>0</v>
      </c>
      <c r="Y114" s="61">
        <f t="shared" si="16"/>
        <v>0</v>
      </c>
      <c r="Z114" s="142">
        <f>+IF(X114&lt;&gt;0,+(Y114/X114)*100,0)</f>
        <v>0</v>
      </c>
      <c r="AA114" s="160">
        <f>SUM(AA115:AA116)</f>
        <v>0</v>
      </c>
    </row>
    <row r="115" spans="1:27" ht="13.5">
      <c r="A115" s="382" t="s">
        <v>410</v>
      </c>
      <c r="B115" s="138"/>
      <c r="C115" s="361"/>
      <c r="D115" s="161"/>
      <c r="E115" s="61"/>
      <c r="F115" s="61"/>
      <c r="G115" s="61"/>
      <c r="H115" s="61"/>
      <c r="I115" s="61"/>
      <c r="J115" s="61"/>
      <c r="K115" s="61"/>
      <c r="L115" s="61"/>
      <c r="M115" s="61"/>
      <c r="N115" s="61"/>
      <c r="O115" s="61"/>
      <c r="P115" s="61"/>
      <c r="Q115" s="61"/>
      <c r="R115" s="61"/>
      <c r="S115" s="61"/>
      <c r="T115" s="61"/>
      <c r="U115" s="61"/>
      <c r="V115" s="61"/>
      <c r="W115" s="61"/>
      <c r="X115" s="61"/>
      <c r="Y115" s="61"/>
      <c r="Z115" s="142"/>
      <c r="AA115" s="160"/>
    </row>
    <row r="116" spans="1:27" ht="13.5">
      <c r="A116" s="382" t="s">
        <v>411</v>
      </c>
      <c r="B116" s="138"/>
      <c r="C116" s="361"/>
      <c r="D116" s="161"/>
      <c r="E116" s="61"/>
      <c r="F116" s="61"/>
      <c r="G116" s="61"/>
      <c r="H116" s="61"/>
      <c r="I116" s="61"/>
      <c r="J116" s="61"/>
      <c r="K116" s="61"/>
      <c r="L116" s="61"/>
      <c r="M116" s="61"/>
      <c r="N116" s="61"/>
      <c r="O116" s="61"/>
      <c r="P116" s="61"/>
      <c r="Q116" s="61"/>
      <c r="R116" s="61"/>
      <c r="S116" s="61"/>
      <c r="T116" s="61"/>
      <c r="U116" s="61"/>
      <c r="V116" s="61"/>
      <c r="W116" s="61"/>
      <c r="X116" s="61"/>
      <c r="Y116" s="61"/>
      <c r="Z116" s="142"/>
      <c r="AA116" s="160"/>
    </row>
    <row r="117" spans="1:27" ht="4.5" customHeight="1">
      <c r="A117" s="391"/>
      <c r="B117" s="138"/>
      <c r="C117" s="383"/>
      <c r="D117" s="318"/>
      <c r="E117" s="61"/>
      <c r="F117" s="60"/>
      <c r="G117" s="361"/>
      <c r="H117" s="61"/>
      <c r="I117" s="61"/>
      <c r="J117" s="60"/>
      <c r="K117" s="361"/>
      <c r="L117" s="61"/>
      <c r="M117" s="61"/>
      <c r="N117" s="60"/>
      <c r="O117" s="361"/>
      <c r="P117" s="61"/>
      <c r="Q117" s="61"/>
      <c r="R117" s="60"/>
      <c r="S117" s="361"/>
      <c r="T117" s="61"/>
      <c r="U117" s="61"/>
      <c r="V117" s="61"/>
      <c r="W117" s="60"/>
      <c r="X117" s="361"/>
      <c r="Y117" s="61"/>
      <c r="Z117" s="142"/>
      <c r="AA117" s="63"/>
    </row>
    <row r="118" spans="1:27" ht="13.5">
      <c r="A118" s="392" t="s">
        <v>320</v>
      </c>
      <c r="B118" s="138"/>
      <c r="C118" s="379">
        <f aca="true" t="shared" si="17" ref="C118:Y118">+C119+C131</f>
        <v>0</v>
      </c>
      <c r="D118" s="380">
        <f t="shared" si="17"/>
        <v>0</v>
      </c>
      <c r="E118" s="102">
        <f t="shared" si="17"/>
        <v>0</v>
      </c>
      <c r="F118" s="101">
        <f t="shared" si="17"/>
        <v>0</v>
      </c>
      <c r="G118" s="381">
        <f t="shared" si="17"/>
        <v>0</v>
      </c>
      <c r="H118" s="102">
        <f t="shared" si="17"/>
        <v>0</v>
      </c>
      <c r="I118" s="102">
        <f t="shared" si="17"/>
        <v>0</v>
      </c>
      <c r="J118" s="101">
        <f t="shared" si="17"/>
        <v>0</v>
      </c>
      <c r="K118" s="381">
        <f t="shared" si="17"/>
        <v>0</v>
      </c>
      <c r="L118" s="102">
        <f t="shared" si="17"/>
        <v>0</v>
      </c>
      <c r="M118" s="102">
        <f t="shared" si="17"/>
        <v>0</v>
      </c>
      <c r="N118" s="101">
        <f t="shared" si="17"/>
        <v>0</v>
      </c>
      <c r="O118" s="381">
        <f t="shared" si="17"/>
        <v>0</v>
      </c>
      <c r="P118" s="102">
        <f t="shared" si="17"/>
        <v>0</v>
      </c>
      <c r="Q118" s="102">
        <f t="shared" si="17"/>
        <v>0</v>
      </c>
      <c r="R118" s="101">
        <f t="shared" si="17"/>
        <v>0</v>
      </c>
      <c r="S118" s="381">
        <f t="shared" si="17"/>
        <v>0</v>
      </c>
      <c r="T118" s="102">
        <f t="shared" si="17"/>
        <v>0</v>
      </c>
      <c r="U118" s="102">
        <f t="shared" si="17"/>
        <v>0</v>
      </c>
      <c r="V118" s="102">
        <f t="shared" si="17"/>
        <v>0</v>
      </c>
      <c r="W118" s="101">
        <f t="shared" si="17"/>
        <v>0</v>
      </c>
      <c r="X118" s="381">
        <f t="shared" si="17"/>
        <v>0</v>
      </c>
      <c r="Y118" s="102">
        <f t="shared" si="17"/>
        <v>0</v>
      </c>
      <c r="Z118" s="139">
        <f>+IF(X118&lt;&gt;0,+(Y118/X118)*100,0)</f>
        <v>0</v>
      </c>
      <c r="AA118" s="104">
        <f>+AA119+AA131</f>
        <v>0</v>
      </c>
    </row>
    <row r="119" spans="1:27" ht="13.5">
      <c r="A119" s="227" t="s">
        <v>319</v>
      </c>
      <c r="B119" s="138"/>
      <c r="C119" s="359">
        <f aca="true" t="shared" si="18" ref="C119:Y119">SUM(C120:C130)</f>
        <v>0</v>
      </c>
      <c r="D119" s="360">
        <f t="shared" si="18"/>
        <v>0</v>
      </c>
      <c r="E119" s="321">
        <f t="shared" si="18"/>
        <v>0</v>
      </c>
      <c r="F119" s="321">
        <f t="shared" si="18"/>
        <v>0</v>
      </c>
      <c r="G119" s="321">
        <f t="shared" si="18"/>
        <v>0</v>
      </c>
      <c r="H119" s="321">
        <f t="shared" si="18"/>
        <v>0</v>
      </c>
      <c r="I119" s="321">
        <f t="shared" si="18"/>
        <v>0</v>
      </c>
      <c r="J119" s="321">
        <f t="shared" si="18"/>
        <v>0</v>
      </c>
      <c r="K119" s="321">
        <f t="shared" si="18"/>
        <v>0</v>
      </c>
      <c r="L119" s="321">
        <f t="shared" si="18"/>
        <v>0</v>
      </c>
      <c r="M119" s="321">
        <f t="shared" si="18"/>
        <v>0</v>
      </c>
      <c r="N119" s="321">
        <f t="shared" si="18"/>
        <v>0</v>
      </c>
      <c r="O119" s="321">
        <f t="shared" si="18"/>
        <v>0</v>
      </c>
      <c r="P119" s="321">
        <f t="shared" si="18"/>
        <v>0</v>
      </c>
      <c r="Q119" s="321">
        <f t="shared" si="18"/>
        <v>0</v>
      </c>
      <c r="R119" s="321">
        <f t="shared" si="18"/>
        <v>0</v>
      </c>
      <c r="S119" s="321">
        <f t="shared" si="18"/>
        <v>0</v>
      </c>
      <c r="T119" s="321">
        <f t="shared" si="18"/>
        <v>0</v>
      </c>
      <c r="U119" s="321">
        <f t="shared" si="18"/>
        <v>0</v>
      </c>
      <c r="V119" s="321">
        <f t="shared" si="18"/>
        <v>0</v>
      </c>
      <c r="W119" s="321">
        <f t="shared" si="18"/>
        <v>0</v>
      </c>
      <c r="X119" s="321">
        <f t="shared" si="18"/>
        <v>0</v>
      </c>
      <c r="Y119" s="321">
        <f t="shared" si="18"/>
        <v>0</v>
      </c>
      <c r="Z119" s="356">
        <f>+IF(X119&lt;&gt;0,+(Y119/X119)*100,0)</f>
        <v>0</v>
      </c>
      <c r="AA119" s="362">
        <f>SUM(AA120:AA130)</f>
        <v>0</v>
      </c>
    </row>
    <row r="120" spans="1:27" ht="13.5">
      <c r="A120" s="382" t="s">
        <v>412</v>
      </c>
      <c r="B120" s="138"/>
      <c r="C120" s="361"/>
      <c r="D120" s="161"/>
      <c r="E120" s="61"/>
      <c r="F120" s="61"/>
      <c r="G120" s="61"/>
      <c r="H120" s="61"/>
      <c r="I120" s="61"/>
      <c r="J120" s="61"/>
      <c r="K120" s="61"/>
      <c r="L120" s="61"/>
      <c r="M120" s="61"/>
      <c r="N120" s="61"/>
      <c r="O120" s="61"/>
      <c r="P120" s="61"/>
      <c r="Q120" s="61"/>
      <c r="R120" s="61"/>
      <c r="S120" s="61"/>
      <c r="T120" s="61"/>
      <c r="U120" s="61"/>
      <c r="V120" s="61"/>
      <c r="W120" s="61"/>
      <c r="X120" s="61"/>
      <c r="Y120" s="61"/>
      <c r="Z120" s="142"/>
      <c r="AA120" s="160"/>
    </row>
    <row r="121" spans="1:27" ht="13.5">
      <c r="A121" s="382" t="s">
        <v>413</v>
      </c>
      <c r="B121" s="138"/>
      <c r="C121" s="361"/>
      <c r="D121" s="161"/>
      <c r="E121" s="61"/>
      <c r="F121" s="61"/>
      <c r="G121" s="61"/>
      <c r="H121" s="61"/>
      <c r="I121" s="61"/>
      <c r="J121" s="61"/>
      <c r="K121" s="61"/>
      <c r="L121" s="61"/>
      <c r="M121" s="61"/>
      <c r="N121" s="61"/>
      <c r="O121" s="61"/>
      <c r="P121" s="61"/>
      <c r="Q121" s="61"/>
      <c r="R121" s="61"/>
      <c r="S121" s="61"/>
      <c r="T121" s="61"/>
      <c r="U121" s="61"/>
      <c r="V121" s="61"/>
      <c r="W121" s="61"/>
      <c r="X121" s="61"/>
      <c r="Y121" s="61"/>
      <c r="Z121" s="142"/>
      <c r="AA121" s="160"/>
    </row>
    <row r="122" spans="1:27" ht="13.5">
      <c r="A122" s="382" t="s">
        <v>414</v>
      </c>
      <c r="B122" s="138"/>
      <c r="C122" s="361"/>
      <c r="D122" s="161"/>
      <c r="E122" s="61"/>
      <c r="F122" s="61"/>
      <c r="G122" s="61"/>
      <c r="H122" s="61"/>
      <c r="I122" s="61"/>
      <c r="J122" s="61"/>
      <c r="K122" s="61"/>
      <c r="L122" s="61"/>
      <c r="M122" s="61"/>
      <c r="N122" s="61"/>
      <c r="O122" s="61"/>
      <c r="P122" s="61"/>
      <c r="Q122" s="61"/>
      <c r="R122" s="61"/>
      <c r="S122" s="61"/>
      <c r="T122" s="61"/>
      <c r="U122" s="61"/>
      <c r="V122" s="61"/>
      <c r="W122" s="61"/>
      <c r="X122" s="61"/>
      <c r="Y122" s="61"/>
      <c r="Z122" s="142"/>
      <c r="AA122" s="160"/>
    </row>
    <row r="123" spans="1:27" ht="13.5">
      <c r="A123" s="382" t="s">
        <v>415</v>
      </c>
      <c r="B123" s="138"/>
      <c r="C123" s="361"/>
      <c r="D123" s="161"/>
      <c r="E123" s="61"/>
      <c r="F123" s="61"/>
      <c r="G123" s="61"/>
      <c r="H123" s="61"/>
      <c r="I123" s="61"/>
      <c r="J123" s="61"/>
      <c r="K123" s="61"/>
      <c r="L123" s="61"/>
      <c r="M123" s="61"/>
      <c r="N123" s="61"/>
      <c r="O123" s="61"/>
      <c r="P123" s="61"/>
      <c r="Q123" s="61"/>
      <c r="R123" s="61"/>
      <c r="S123" s="61"/>
      <c r="T123" s="61"/>
      <c r="U123" s="61"/>
      <c r="V123" s="61"/>
      <c r="W123" s="61"/>
      <c r="X123" s="61"/>
      <c r="Y123" s="61"/>
      <c r="Z123" s="142"/>
      <c r="AA123" s="160"/>
    </row>
    <row r="124" spans="1:27" ht="13.5">
      <c r="A124" s="382" t="s">
        <v>416</v>
      </c>
      <c r="B124" s="138"/>
      <c r="C124" s="361"/>
      <c r="D124" s="161"/>
      <c r="E124" s="61"/>
      <c r="F124" s="61"/>
      <c r="G124" s="61"/>
      <c r="H124" s="61"/>
      <c r="I124" s="61"/>
      <c r="J124" s="61"/>
      <c r="K124" s="61"/>
      <c r="L124" s="61"/>
      <c r="M124" s="61"/>
      <c r="N124" s="61"/>
      <c r="O124" s="61"/>
      <c r="P124" s="61"/>
      <c r="Q124" s="61"/>
      <c r="R124" s="61"/>
      <c r="S124" s="61"/>
      <c r="T124" s="61"/>
      <c r="U124" s="61"/>
      <c r="V124" s="61"/>
      <c r="W124" s="61"/>
      <c r="X124" s="61"/>
      <c r="Y124" s="61"/>
      <c r="Z124" s="142"/>
      <c r="AA124" s="160"/>
    </row>
    <row r="125" spans="1:27" ht="13.5">
      <c r="A125" s="382" t="s">
        <v>417</v>
      </c>
      <c r="B125" s="138"/>
      <c r="C125" s="361"/>
      <c r="D125" s="161"/>
      <c r="E125" s="61"/>
      <c r="F125" s="61"/>
      <c r="G125" s="61"/>
      <c r="H125" s="61"/>
      <c r="I125" s="61"/>
      <c r="J125" s="61"/>
      <c r="K125" s="61"/>
      <c r="L125" s="61"/>
      <c r="M125" s="61"/>
      <c r="N125" s="61"/>
      <c r="O125" s="61"/>
      <c r="P125" s="61"/>
      <c r="Q125" s="61"/>
      <c r="R125" s="61"/>
      <c r="S125" s="61"/>
      <c r="T125" s="61"/>
      <c r="U125" s="61"/>
      <c r="V125" s="61"/>
      <c r="W125" s="61"/>
      <c r="X125" s="61"/>
      <c r="Y125" s="61"/>
      <c r="Z125" s="142"/>
      <c r="AA125" s="160"/>
    </row>
    <row r="126" spans="1:27" ht="13.5">
      <c r="A126" s="382" t="s">
        <v>418</v>
      </c>
      <c r="B126" s="138"/>
      <c r="C126" s="361"/>
      <c r="D126" s="161"/>
      <c r="E126" s="61"/>
      <c r="F126" s="61"/>
      <c r="G126" s="61"/>
      <c r="H126" s="61"/>
      <c r="I126" s="61"/>
      <c r="J126" s="61"/>
      <c r="K126" s="61"/>
      <c r="L126" s="61"/>
      <c r="M126" s="61"/>
      <c r="N126" s="61"/>
      <c r="O126" s="61"/>
      <c r="P126" s="61"/>
      <c r="Q126" s="61"/>
      <c r="R126" s="61"/>
      <c r="S126" s="61"/>
      <c r="T126" s="61"/>
      <c r="U126" s="61"/>
      <c r="V126" s="61"/>
      <c r="W126" s="61"/>
      <c r="X126" s="61"/>
      <c r="Y126" s="61"/>
      <c r="Z126" s="142"/>
      <c r="AA126" s="160"/>
    </row>
    <row r="127" spans="1:27" ht="13.5">
      <c r="A127" s="382" t="s">
        <v>419</v>
      </c>
      <c r="B127" s="138"/>
      <c r="C127" s="361"/>
      <c r="D127" s="161"/>
      <c r="E127" s="61"/>
      <c r="F127" s="61"/>
      <c r="G127" s="61"/>
      <c r="H127" s="61"/>
      <c r="I127" s="61"/>
      <c r="J127" s="61"/>
      <c r="K127" s="61"/>
      <c r="L127" s="61"/>
      <c r="M127" s="61"/>
      <c r="N127" s="61"/>
      <c r="O127" s="61"/>
      <c r="P127" s="61"/>
      <c r="Q127" s="61"/>
      <c r="R127" s="61"/>
      <c r="S127" s="61"/>
      <c r="T127" s="61"/>
      <c r="U127" s="61"/>
      <c r="V127" s="61"/>
      <c r="W127" s="61"/>
      <c r="X127" s="61"/>
      <c r="Y127" s="61"/>
      <c r="Z127" s="142"/>
      <c r="AA127" s="160"/>
    </row>
    <row r="128" spans="1:27" ht="13.5">
      <c r="A128" s="382" t="s">
        <v>420</v>
      </c>
      <c r="B128" s="138"/>
      <c r="C128" s="361"/>
      <c r="D128" s="161"/>
      <c r="E128" s="61"/>
      <c r="F128" s="61"/>
      <c r="G128" s="61"/>
      <c r="H128" s="61"/>
      <c r="I128" s="61"/>
      <c r="J128" s="61"/>
      <c r="K128" s="61"/>
      <c r="L128" s="61"/>
      <c r="M128" s="61"/>
      <c r="N128" s="61"/>
      <c r="O128" s="61"/>
      <c r="P128" s="61"/>
      <c r="Q128" s="61"/>
      <c r="R128" s="61"/>
      <c r="S128" s="61"/>
      <c r="T128" s="61"/>
      <c r="U128" s="61"/>
      <c r="V128" s="61"/>
      <c r="W128" s="61"/>
      <c r="X128" s="61"/>
      <c r="Y128" s="61"/>
      <c r="Z128" s="142"/>
      <c r="AA128" s="160"/>
    </row>
    <row r="129" spans="1:27" ht="13.5">
      <c r="A129" s="382" t="s">
        <v>421</v>
      </c>
      <c r="B129" s="138"/>
      <c r="C129" s="361"/>
      <c r="D129" s="161"/>
      <c r="E129" s="61"/>
      <c r="F129" s="61"/>
      <c r="G129" s="61"/>
      <c r="H129" s="61"/>
      <c r="I129" s="61"/>
      <c r="J129" s="61"/>
      <c r="K129" s="61"/>
      <c r="L129" s="61"/>
      <c r="M129" s="61"/>
      <c r="N129" s="61"/>
      <c r="O129" s="61"/>
      <c r="P129" s="61"/>
      <c r="Q129" s="61"/>
      <c r="R129" s="61"/>
      <c r="S129" s="61"/>
      <c r="T129" s="61"/>
      <c r="U129" s="61"/>
      <c r="V129" s="61"/>
      <c r="W129" s="61"/>
      <c r="X129" s="61"/>
      <c r="Y129" s="61"/>
      <c r="Z129" s="142"/>
      <c r="AA129" s="160"/>
    </row>
    <row r="130" spans="1:27" ht="13.5">
      <c r="A130" s="382" t="s">
        <v>343</v>
      </c>
      <c r="B130" s="138"/>
      <c r="C130" s="361"/>
      <c r="D130" s="161"/>
      <c r="E130" s="61"/>
      <c r="F130" s="61"/>
      <c r="G130" s="61"/>
      <c r="H130" s="61"/>
      <c r="I130" s="61"/>
      <c r="J130" s="61"/>
      <c r="K130" s="61"/>
      <c r="L130" s="61"/>
      <c r="M130" s="61"/>
      <c r="N130" s="61"/>
      <c r="O130" s="61"/>
      <c r="P130" s="61"/>
      <c r="Q130" s="61"/>
      <c r="R130" s="61"/>
      <c r="S130" s="61"/>
      <c r="T130" s="61"/>
      <c r="U130" s="61"/>
      <c r="V130" s="61"/>
      <c r="W130" s="61"/>
      <c r="X130" s="61"/>
      <c r="Y130" s="61"/>
      <c r="Z130" s="142"/>
      <c r="AA130" s="160"/>
    </row>
    <row r="131" spans="1:27" ht="13.5">
      <c r="A131" s="227" t="s">
        <v>86</v>
      </c>
      <c r="B131" s="138"/>
      <c r="C131" s="361">
        <f aca="true" t="shared" si="19" ref="C131:Y131">SUM(C132:C134)</f>
        <v>0</v>
      </c>
      <c r="D131" s="161">
        <f t="shared" si="19"/>
        <v>0</v>
      </c>
      <c r="E131" s="61">
        <f t="shared" si="19"/>
        <v>0</v>
      </c>
      <c r="F131" s="61">
        <f t="shared" si="19"/>
        <v>0</v>
      </c>
      <c r="G131" s="61">
        <f t="shared" si="19"/>
        <v>0</v>
      </c>
      <c r="H131" s="61">
        <f t="shared" si="19"/>
        <v>0</v>
      </c>
      <c r="I131" s="61">
        <f t="shared" si="19"/>
        <v>0</v>
      </c>
      <c r="J131" s="61">
        <f t="shared" si="19"/>
        <v>0</v>
      </c>
      <c r="K131" s="61">
        <f t="shared" si="19"/>
        <v>0</v>
      </c>
      <c r="L131" s="61">
        <f t="shared" si="19"/>
        <v>0</v>
      </c>
      <c r="M131" s="61">
        <f t="shared" si="19"/>
        <v>0</v>
      </c>
      <c r="N131" s="61">
        <f t="shared" si="19"/>
        <v>0</v>
      </c>
      <c r="O131" s="61">
        <f t="shared" si="19"/>
        <v>0</v>
      </c>
      <c r="P131" s="61">
        <f t="shared" si="19"/>
        <v>0</v>
      </c>
      <c r="Q131" s="61">
        <f t="shared" si="19"/>
        <v>0</v>
      </c>
      <c r="R131" s="61">
        <f t="shared" si="19"/>
        <v>0</v>
      </c>
      <c r="S131" s="61">
        <f t="shared" si="19"/>
        <v>0</v>
      </c>
      <c r="T131" s="61">
        <f t="shared" si="19"/>
        <v>0</v>
      </c>
      <c r="U131" s="61">
        <f t="shared" si="19"/>
        <v>0</v>
      </c>
      <c r="V131" s="61">
        <f t="shared" si="19"/>
        <v>0</v>
      </c>
      <c r="W131" s="61">
        <f t="shared" si="19"/>
        <v>0</v>
      </c>
      <c r="X131" s="61">
        <f t="shared" si="19"/>
        <v>0</v>
      </c>
      <c r="Y131" s="61">
        <f t="shared" si="19"/>
        <v>0</v>
      </c>
      <c r="Z131" s="142">
        <f>+IF(X131&lt;&gt;0,+(Y131/X131)*100,0)</f>
        <v>0</v>
      </c>
      <c r="AA131" s="160">
        <f>SUM(AA132:AA134)</f>
        <v>0</v>
      </c>
    </row>
    <row r="132" spans="1:27" ht="13.5">
      <c r="A132" s="382" t="s">
        <v>422</v>
      </c>
      <c r="B132" s="138"/>
      <c r="C132" s="361"/>
      <c r="D132" s="161"/>
      <c r="E132" s="61"/>
      <c r="F132" s="61"/>
      <c r="G132" s="61"/>
      <c r="H132" s="61"/>
      <c r="I132" s="61"/>
      <c r="J132" s="61"/>
      <c r="K132" s="61"/>
      <c r="L132" s="61"/>
      <c r="M132" s="61"/>
      <c r="N132" s="61"/>
      <c r="O132" s="61"/>
      <c r="P132" s="61"/>
      <c r="Q132" s="61"/>
      <c r="R132" s="61"/>
      <c r="S132" s="61"/>
      <c r="T132" s="61"/>
      <c r="U132" s="61"/>
      <c r="V132" s="61"/>
      <c r="W132" s="61"/>
      <c r="X132" s="61"/>
      <c r="Y132" s="61"/>
      <c r="Z132" s="142"/>
      <c r="AA132" s="160"/>
    </row>
    <row r="133" spans="1:27" ht="13.5">
      <c r="A133" s="382" t="s">
        <v>423</v>
      </c>
      <c r="B133" s="138"/>
      <c r="C133" s="361"/>
      <c r="D133" s="161"/>
      <c r="E133" s="61"/>
      <c r="F133" s="61"/>
      <c r="G133" s="61"/>
      <c r="H133" s="61"/>
      <c r="I133" s="61"/>
      <c r="J133" s="61"/>
      <c r="K133" s="61"/>
      <c r="L133" s="61"/>
      <c r="M133" s="61"/>
      <c r="N133" s="61"/>
      <c r="O133" s="61"/>
      <c r="P133" s="61"/>
      <c r="Q133" s="61"/>
      <c r="R133" s="61"/>
      <c r="S133" s="61"/>
      <c r="T133" s="61"/>
      <c r="U133" s="61"/>
      <c r="V133" s="61"/>
      <c r="W133" s="61"/>
      <c r="X133" s="61"/>
      <c r="Y133" s="61"/>
      <c r="Z133" s="142"/>
      <c r="AA133" s="160"/>
    </row>
    <row r="134" spans="1:27" ht="13.5">
      <c r="A134" s="382" t="s">
        <v>343</v>
      </c>
      <c r="B134" s="138"/>
      <c r="C134" s="361"/>
      <c r="D134" s="161"/>
      <c r="E134" s="61"/>
      <c r="F134" s="61"/>
      <c r="G134" s="61"/>
      <c r="H134" s="61"/>
      <c r="I134" s="61"/>
      <c r="J134" s="61"/>
      <c r="K134" s="61"/>
      <c r="L134" s="61"/>
      <c r="M134" s="61"/>
      <c r="N134" s="61"/>
      <c r="O134" s="61"/>
      <c r="P134" s="61"/>
      <c r="Q134" s="61"/>
      <c r="R134" s="61"/>
      <c r="S134" s="61"/>
      <c r="T134" s="61"/>
      <c r="U134" s="61"/>
      <c r="V134" s="61"/>
      <c r="W134" s="61"/>
      <c r="X134" s="61"/>
      <c r="Y134" s="61"/>
      <c r="Z134" s="142"/>
      <c r="AA134" s="160"/>
    </row>
    <row r="135" spans="1:27" ht="4.5" customHeight="1">
      <c r="A135" s="393"/>
      <c r="B135" s="138"/>
      <c r="C135" s="383"/>
      <c r="D135" s="318"/>
      <c r="E135" s="61"/>
      <c r="F135" s="60"/>
      <c r="G135" s="361"/>
      <c r="H135" s="61"/>
      <c r="I135" s="61"/>
      <c r="J135" s="60"/>
      <c r="K135" s="361"/>
      <c r="L135" s="61"/>
      <c r="M135" s="61"/>
      <c r="N135" s="60"/>
      <c r="O135" s="361"/>
      <c r="P135" s="61"/>
      <c r="Q135" s="61"/>
      <c r="R135" s="60"/>
      <c r="S135" s="361"/>
      <c r="T135" s="61"/>
      <c r="U135" s="61"/>
      <c r="V135" s="61"/>
      <c r="W135" s="60"/>
      <c r="X135" s="361"/>
      <c r="Y135" s="61"/>
      <c r="Z135" s="142"/>
      <c r="AA135" s="63"/>
    </row>
    <row r="136" spans="1:27" ht="13.5">
      <c r="A136" s="148" t="s">
        <v>321</v>
      </c>
      <c r="B136" s="138"/>
      <c r="C136" s="394">
        <f aca="true" t="shared" si="20" ref="C136:AA136">SUM(C137:C137)</f>
        <v>0</v>
      </c>
      <c r="D136" s="320">
        <f t="shared" si="20"/>
        <v>0</v>
      </c>
      <c r="E136" s="84">
        <f t="shared" si="20"/>
        <v>0</v>
      </c>
      <c r="F136" s="83">
        <f t="shared" si="20"/>
        <v>0</v>
      </c>
      <c r="G136" s="395">
        <f t="shared" si="20"/>
        <v>0</v>
      </c>
      <c r="H136" s="84">
        <f t="shared" si="20"/>
        <v>0</v>
      </c>
      <c r="I136" s="84">
        <f t="shared" si="20"/>
        <v>0</v>
      </c>
      <c r="J136" s="83">
        <f t="shared" si="20"/>
        <v>0</v>
      </c>
      <c r="K136" s="395">
        <f t="shared" si="20"/>
        <v>0</v>
      </c>
      <c r="L136" s="84">
        <f t="shared" si="20"/>
        <v>0</v>
      </c>
      <c r="M136" s="84">
        <f t="shared" si="20"/>
        <v>0</v>
      </c>
      <c r="N136" s="83">
        <f t="shared" si="20"/>
        <v>0</v>
      </c>
      <c r="O136" s="395">
        <f t="shared" si="20"/>
        <v>0</v>
      </c>
      <c r="P136" s="84">
        <f t="shared" si="20"/>
        <v>0</v>
      </c>
      <c r="Q136" s="84">
        <f t="shared" si="20"/>
        <v>0</v>
      </c>
      <c r="R136" s="83">
        <f t="shared" si="20"/>
        <v>0</v>
      </c>
      <c r="S136" s="395">
        <f t="shared" si="20"/>
        <v>0</v>
      </c>
      <c r="T136" s="84">
        <f t="shared" si="20"/>
        <v>0</v>
      </c>
      <c r="U136" s="84">
        <f t="shared" si="20"/>
        <v>0</v>
      </c>
      <c r="V136" s="84">
        <f t="shared" si="20"/>
        <v>0</v>
      </c>
      <c r="W136" s="83">
        <f t="shared" si="20"/>
        <v>0</v>
      </c>
      <c r="X136" s="395">
        <f t="shared" si="20"/>
        <v>0</v>
      </c>
      <c r="Y136" s="84">
        <f t="shared" si="20"/>
        <v>0</v>
      </c>
      <c r="Z136" s="396">
        <f>+IF(X136&lt;&gt;0,+(Y136/X136)*100,0)</f>
        <v>0</v>
      </c>
      <c r="AA136" s="86">
        <f t="shared" si="20"/>
        <v>0</v>
      </c>
    </row>
    <row r="137" spans="1:27" ht="13.5">
      <c r="A137" s="227" t="s">
        <v>321</v>
      </c>
      <c r="B137" s="138"/>
      <c r="C137" s="361"/>
      <c r="D137" s="161"/>
      <c r="E137" s="61"/>
      <c r="F137" s="61"/>
      <c r="G137" s="61"/>
      <c r="H137" s="61"/>
      <c r="I137" s="61"/>
      <c r="J137" s="61"/>
      <c r="K137" s="61"/>
      <c r="L137" s="61"/>
      <c r="M137" s="61"/>
      <c r="N137" s="61"/>
      <c r="O137" s="61"/>
      <c r="P137" s="61"/>
      <c r="Q137" s="61"/>
      <c r="R137" s="61"/>
      <c r="S137" s="61"/>
      <c r="T137" s="61"/>
      <c r="U137" s="61"/>
      <c r="V137" s="61"/>
      <c r="W137" s="61"/>
      <c r="X137" s="61"/>
      <c r="Y137" s="61"/>
      <c r="Z137" s="142"/>
      <c r="AA137" s="160"/>
    </row>
    <row r="138" spans="1:27" ht="4.5" customHeight="1">
      <c r="A138" s="147"/>
      <c r="B138" s="138"/>
      <c r="C138" s="383"/>
      <c r="D138" s="318"/>
      <c r="E138" s="61"/>
      <c r="F138" s="60"/>
      <c r="G138" s="361"/>
      <c r="H138" s="61"/>
      <c r="I138" s="61"/>
      <c r="J138" s="60"/>
      <c r="K138" s="361"/>
      <c r="L138" s="61"/>
      <c r="M138" s="61"/>
      <c r="N138" s="60"/>
      <c r="O138" s="361"/>
      <c r="P138" s="61"/>
      <c r="Q138" s="61"/>
      <c r="R138" s="60"/>
      <c r="S138" s="361"/>
      <c r="T138" s="61"/>
      <c r="U138" s="61"/>
      <c r="V138" s="61"/>
      <c r="W138" s="60"/>
      <c r="X138" s="361"/>
      <c r="Y138" s="61"/>
      <c r="Z138" s="142"/>
      <c r="AA138" s="63"/>
    </row>
    <row r="139" spans="1:27" ht="13.5">
      <c r="A139" s="148" t="s">
        <v>324</v>
      </c>
      <c r="B139" s="138"/>
      <c r="C139" s="394">
        <f aca="true" t="shared" si="21" ref="C139:Y139">+C140+C141</f>
        <v>0</v>
      </c>
      <c r="D139" s="320">
        <f t="shared" si="21"/>
        <v>0</v>
      </c>
      <c r="E139" s="84">
        <f t="shared" si="21"/>
        <v>0</v>
      </c>
      <c r="F139" s="83">
        <f t="shared" si="21"/>
        <v>0</v>
      </c>
      <c r="G139" s="395">
        <f t="shared" si="21"/>
        <v>0</v>
      </c>
      <c r="H139" s="84">
        <f t="shared" si="21"/>
        <v>0</v>
      </c>
      <c r="I139" s="84">
        <f t="shared" si="21"/>
        <v>0</v>
      </c>
      <c r="J139" s="83">
        <f t="shared" si="21"/>
        <v>0</v>
      </c>
      <c r="K139" s="395">
        <f t="shared" si="21"/>
        <v>0</v>
      </c>
      <c r="L139" s="84">
        <f t="shared" si="21"/>
        <v>0</v>
      </c>
      <c r="M139" s="84">
        <f t="shared" si="21"/>
        <v>0</v>
      </c>
      <c r="N139" s="83">
        <f t="shared" si="21"/>
        <v>0</v>
      </c>
      <c r="O139" s="395">
        <f t="shared" si="21"/>
        <v>0</v>
      </c>
      <c r="P139" s="84">
        <f t="shared" si="21"/>
        <v>0</v>
      </c>
      <c r="Q139" s="84">
        <f t="shared" si="21"/>
        <v>0</v>
      </c>
      <c r="R139" s="83">
        <f t="shared" si="21"/>
        <v>0</v>
      </c>
      <c r="S139" s="395">
        <f t="shared" si="21"/>
        <v>0</v>
      </c>
      <c r="T139" s="84">
        <f t="shared" si="21"/>
        <v>0</v>
      </c>
      <c r="U139" s="84">
        <f t="shared" si="21"/>
        <v>0</v>
      </c>
      <c r="V139" s="84">
        <f t="shared" si="21"/>
        <v>0</v>
      </c>
      <c r="W139" s="83">
        <f t="shared" si="21"/>
        <v>0</v>
      </c>
      <c r="X139" s="395">
        <f t="shared" si="21"/>
        <v>0</v>
      </c>
      <c r="Y139" s="84">
        <f t="shared" si="21"/>
        <v>0</v>
      </c>
      <c r="Z139" s="396">
        <f>+IF(X139&lt;&gt;0,+(Y139/X139)*100,0)</f>
        <v>0</v>
      </c>
      <c r="AA139" s="86">
        <f>+AA140+AA141</f>
        <v>0</v>
      </c>
    </row>
    <row r="140" spans="1:27" ht="13.5">
      <c r="A140" s="229" t="s">
        <v>322</v>
      </c>
      <c r="B140" s="138"/>
      <c r="C140" s="361"/>
      <c r="D140" s="161"/>
      <c r="E140" s="61"/>
      <c r="F140" s="61"/>
      <c r="G140" s="61"/>
      <c r="H140" s="61"/>
      <c r="I140" s="61"/>
      <c r="J140" s="61"/>
      <c r="K140" s="61"/>
      <c r="L140" s="61"/>
      <c r="M140" s="61"/>
      <c r="N140" s="61"/>
      <c r="O140" s="61"/>
      <c r="P140" s="61"/>
      <c r="Q140" s="61"/>
      <c r="R140" s="61"/>
      <c r="S140" s="61"/>
      <c r="T140" s="61"/>
      <c r="U140" s="61"/>
      <c r="V140" s="61"/>
      <c r="W140" s="61"/>
      <c r="X140" s="61"/>
      <c r="Y140" s="61"/>
      <c r="Z140" s="142"/>
      <c r="AA140" s="160"/>
    </row>
    <row r="141" spans="1:27" ht="13.5">
      <c r="A141" s="229" t="s">
        <v>323</v>
      </c>
      <c r="B141" s="138"/>
      <c r="C141" s="361">
        <f aca="true" t="shared" si="22" ref="C141:Y141">SUM(C142:C147)</f>
        <v>0</v>
      </c>
      <c r="D141" s="161">
        <f t="shared" si="22"/>
        <v>0</v>
      </c>
      <c r="E141" s="61">
        <f t="shared" si="22"/>
        <v>0</v>
      </c>
      <c r="F141" s="61">
        <f t="shared" si="22"/>
        <v>0</v>
      </c>
      <c r="G141" s="61">
        <f t="shared" si="22"/>
        <v>0</v>
      </c>
      <c r="H141" s="61">
        <f t="shared" si="22"/>
        <v>0</v>
      </c>
      <c r="I141" s="61">
        <f t="shared" si="22"/>
        <v>0</v>
      </c>
      <c r="J141" s="61">
        <f t="shared" si="22"/>
        <v>0</v>
      </c>
      <c r="K141" s="61">
        <f t="shared" si="22"/>
        <v>0</v>
      </c>
      <c r="L141" s="61">
        <f t="shared" si="22"/>
        <v>0</v>
      </c>
      <c r="M141" s="61">
        <f t="shared" si="22"/>
        <v>0</v>
      </c>
      <c r="N141" s="61">
        <f t="shared" si="22"/>
        <v>0</v>
      </c>
      <c r="O141" s="61">
        <f t="shared" si="22"/>
        <v>0</v>
      </c>
      <c r="P141" s="61">
        <f t="shared" si="22"/>
        <v>0</v>
      </c>
      <c r="Q141" s="61">
        <f t="shared" si="22"/>
        <v>0</v>
      </c>
      <c r="R141" s="61">
        <f t="shared" si="22"/>
        <v>0</v>
      </c>
      <c r="S141" s="61">
        <f t="shared" si="22"/>
        <v>0</v>
      </c>
      <c r="T141" s="61">
        <f t="shared" si="22"/>
        <v>0</v>
      </c>
      <c r="U141" s="61">
        <f t="shared" si="22"/>
        <v>0</v>
      </c>
      <c r="V141" s="61">
        <f t="shared" si="22"/>
        <v>0</v>
      </c>
      <c r="W141" s="61">
        <f t="shared" si="22"/>
        <v>0</v>
      </c>
      <c r="X141" s="61">
        <f t="shared" si="22"/>
        <v>0</v>
      </c>
      <c r="Y141" s="61">
        <f t="shared" si="22"/>
        <v>0</v>
      </c>
      <c r="Z141" s="142">
        <f>+IF(X141&lt;&gt;0,+(Y141/X141)*100,0)</f>
        <v>0</v>
      </c>
      <c r="AA141" s="160">
        <f>SUM(AA142:AA147)</f>
        <v>0</v>
      </c>
    </row>
    <row r="142" spans="1:27" ht="13.5">
      <c r="A142" s="382" t="s">
        <v>424</v>
      </c>
      <c r="B142" s="138"/>
      <c r="C142" s="361"/>
      <c r="D142" s="161"/>
      <c r="E142" s="61"/>
      <c r="F142" s="61"/>
      <c r="G142" s="61"/>
      <c r="H142" s="61"/>
      <c r="I142" s="61"/>
      <c r="J142" s="61"/>
      <c r="K142" s="61"/>
      <c r="L142" s="61"/>
      <c r="M142" s="61"/>
      <c r="N142" s="61"/>
      <c r="O142" s="61"/>
      <c r="P142" s="61"/>
      <c r="Q142" s="61"/>
      <c r="R142" s="61"/>
      <c r="S142" s="61"/>
      <c r="T142" s="61"/>
      <c r="U142" s="61"/>
      <c r="V142" s="61"/>
      <c r="W142" s="61"/>
      <c r="X142" s="61"/>
      <c r="Y142" s="61"/>
      <c r="Z142" s="142"/>
      <c r="AA142" s="160"/>
    </row>
    <row r="143" spans="1:27" ht="13.5">
      <c r="A143" s="382" t="s">
        <v>425</v>
      </c>
      <c r="B143" s="138"/>
      <c r="C143" s="361"/>
      <c r="D143" s="161"/>
      <c r="E143" s="61"/>
      <c r="F143" s="61"/>
      <c r="G143" s="61"/>
      <c r="H143" s="61"/>
      <c r="I143" s="61"/>
      <c r="J143" s="61"/>
      <c r="K143" s="61"/>
      <c r="L143" s="61"/>
      <c r="M143" s="61"/>
      <c r="N143" s="61"/>
      <c r="O143" s="61"/>
      <c r="P143" s="61"/>
      <c r="Q143" s="61"/>
      <c r="R143" s="61"/>
      <c r="S143" s="61"/>
      <c r="T143" s="61"/>
      <c r="U143" s="61"/>
      <c r="V143" s="61"/>
      <c r="W143" s="61"/>
      <c r="X143" s="61"/>
      <c r="Y143" s="61"/>
      <c r="Z143" s="142"/>
      <c r="AA143" s="160"/>
    </row>
    <row r="144" spans="1:27" ht="13.5">
      <c r="A144" s="382" t="s">
        <v>426</v>
      </c>
      <c r="B144" s="138"/>
      <c r="C144" s="361"/>
      <c r="D144" s="161"/>
      <c r="E144" s="61"/>
      <c r="F144" s="61"/>
      <c r="G144" s="61"/>
      <c r="H144" s="61"/>
      <c r="I144" s="61"/>
      <c r="J144" s="61"/>
      <c r="K144" s="61"/>
      <c r="L144" s="61"/>
      <c r="M144" s="61"/>
      <c r="N144" s="61"/>
      <c r="O144" s="61"/>
      <c r="P144" s="61"/>
      <c r="Q144" s="61"/>
      <c r="R144" s="61"/>
      <c r="S144" s="61"/>
      <c r="T144" s="61"/>
      <c r="U144" s="61"/>
      <c r="V144" s="61"/>
      <c r="W144" s="61"/>
      <c r="X144" s="61"/>
      <c r="Y144" s="61"/>
      <c r="Z144" s="142"/>
      <c r="AA144" s="160"/>
    </row>
    <row r="145" spans="1:27" ht="13.5">
      <c r="A145" s="382" t="s">
        <v>427</v>
      </c>
      <c r="B145" s="138"/>
      <c r="C145" s="361"/>
      <c r="D145" s="161"/>
      <c r="E145" s="61"/>
      <c r="F145" s="61"/>
      <c r="G145" s="61"/>
      <c r="H145" s="61"/>
      <c r="I145" s="61"/>
      <c r="J145" s="61"/>
      <c r="K145" s="61"/>
      <c r="L145" s="61"/>
      <c r="M145" s="61"/>
      <c r="N145" s="61"/>
      <c r="O145" s="61"/>
      <c r="P145" s="61"/>
      <c r="Q145" s="61"/>
      <c r="R145" s="61"/>
      <c r="S145" s="61"/>
      <c r="T145" s="61"/>
      <c r="U145" s="61"/>
      <c r="V145" s="61"/>
      <c r="W145" s="61"/>
      <c r="X145" s="61"/>
      <c r="Y145" s="61"/>
      <c r="Z145" s="142"/>
      <c r="AA145" s="160"/>
    </row>
    <row r="146" spans="1:27" ht="13.5">
      <c r="A146" s="382" t="s">
        <v>428</v>
      </c>
      <c r="B146" s="138"/>
      <c r="C146" s="361"/>
      <c r="D146" s="161"/>
      <c r="E146" s="61"/>
      <c r="F146" s="61"/>
      <c r="G146" s="61"/>
      <c r="H146" s="61"/>
      <c r="I146" s="61"/>
      <c r="J146" s="61"/>
      <c r="K146" s="61"/>
      <c r="L146" s="61"/>
      <c r="M146" s="61"/>
      <c r="N146" s="61"/>
      <c r="O146" s="61"/>
      <c r="P146" s="61"/>
      <c r="Q146" s="61"/>
      <c r="R146" s="61"/>
      <c r="S146" s="61"/>
      <c r="T146" s="61"/>
      <c r="U146" s="61"/>
      <c r="V146" s="61"/>
      <c r="W146" s="61"/>
      <c r="X146" s="61"/>
      <c r="Y146" s="61"/>
      <c r="Z146" s="142"/>
      <c r="AA146" s="160"/>
    </row>
    <row r="147" spans="1:27" ht="13.5">
      <c r="A147" s="382" t="s">
        <v>429</v>
      </c>
      <c r="B147" s="138"/>
      <c r="C147" s="361"/>
      <c r="D147" s="161"/>
      <c r="E147" s="61"/>
      <c r="F147" s="61"/>
      <c r="G147" s="61"/>
      <c r="H147" s="61"/>
      <c r="I147" s="61"/>
      <c r="J147" s="61"/>
      <c r="K147" s="61"/>
      <c r="L147" s="61"/>
      <c r="M147" s="61"/>
      <c r="N147" s="61"/>
      <c r="O147" s="61"/>
      <c r="P147" s="61"/>
      <c r="Q147" s="61"/>
      <c r="R147" s="61"/>
      <c r="S147" s="61"/>
      <c r="T147" s="61"/>
      <c r="U147" s="61"/>
      <c r="V147" s="61"/>
      <c r="W147" s="61"/>
      <c r="X147" s="61"/>
      <c r="Y147" s="61"/>
      <c r="Z147" s="142"/>
      <c r="AA147" s="160"/>
    </row>
    <row r="148" spans="1:27" ht="4.5" customHeight="1">
      <c r="A148" s="147"/>
      <c r="B148" s="138"/>
      <c r="C148" s="379"/>
      <c r="D148" s="380"/>
      <c r="E148" s="102"/>
      <c r="F148" s="101"/>
      <c r="G148" s="381"/>
      <c r="H148" s="102"/>
      <c r="I148" s="102"/>
      <c r="J148" s="101"/>
      <c r="K148" s="381"/>
      <c r="L148" s="102"/>
      <c r="M148" s="102"/>
      <c r="N148" s="101"/>
      <c r="O148" s="381"/>
      <c r="P148" s="102"/>
      <c r="Q148" s="102"/>
      <c r="R148" s="101"/>
      <c r="S148" s="381"/>
      <c r="T148" s="102"/>
      <c r="U148" s="102"/>
      <c r="V148" s="102"/>
      <c r="W148" s="101"/>
      <c r="X148" s="381"/>
      <c r="Y148" s="102"/>
      <c r="Z148" s="139"/>
      <c r="AA148" s="104"/>
    </row>
    <row r="149" spans="1:27" ht="13.5">
      <c r="A149" s="148" t="s">
        <v>325</v>
      </c>
      <c r="B149" s="138"/>
      <c r="C149" s="394">
        <f aca="true" t="shared" si="23" ref="C149:AA149">SUM(C150:C150)</f>
        <v>0</v>
      </c>
      <c r="D149" s="320">
        <f t="shared" si="23"/>
        <v>0</v>
      </c>
      <c r="E149" s="84">
        <f t="shared" si="23"/>
        <v>0</v>
      </c>
      <c r="F149" s="83">
        <f t="shared" si="23"/>
        <v>0</v>
      </c>
      <c r="G149" s="395">
        <f t="shared" si="23"/>
        <v>0</v>
      </c>
      <c r="H149" s="84">
        <f t="shared" si="23"/>
        <v>0</v>
      </c>
      <c r="I149" s="84">
        <f t="shared" si="23"/>
        <v>0</v>
      </c>
      <c r="J149" s="83">
        <f t="shared" si="23"/>
        <v>0</v>
      </c>
      <c r="K149" s="395">
        <f t="shared" si="23"/>
        <v>0</v>
      </c>
      <c r="L149" s="84">
        <f t="shared" si="23"/>
        <v>0</v>
      </c>
      <c r="M149" s="84">
        <f t="shared" si="23"/>
        <v>0</v>
      </c>
      <c r="N149" s="83">
        <f t="shared" si="23"/>
        <v>0</v>
      </c>
      <c r="O149" s="395">
        <f t="shared" si="23"/>
        <v>0</v>
      </c>
      <c r="P149" s="84">
        <f t="shared" si="23"/>
        <v>0</v>
      </c>
      <c r="Q149" s="84">
        <f t="shared" si="23"/>
        <v>0</v>
      </c>
      <c r="R149" s="83">
        <f t="shared" si="23"/>
        <v>0</v>
      </c>
      <c r="S149" s="395">
        <f t="shared" si="23"/>
        <v>0</v>
      </c>
      <c r="T149" s="84">
        <f t="shared" si="23"/>
        <v>0</v>
      </c>
      <c r="U149" s="84">
        <f t="shared" si="23"/>
        <v>0</v>
      </c>
      <c r="V149" s="84">
        <f t="shared" si="23"/>
        <v>0</v>
      </c>
      <c r="W149" s="83">
        <f t="shared" si="23"/>
        <v>0</v>
      </c>
      <c r="X149" s="395">
        <f t="shared" si="23"/>
        <v>0</v>
      </c>
      <c r="Y149" s="84">
        <f t="shared" si="23"/>
        <v>0</v>
      </c>
      <c r="Z149" s="396">
        <f>+IF(X149&lt;&gt;0,+(Y149/X149)*100,0)</f>
        <v>0</v>
      </c>
      <c r="AA149" s="86">
        <f t="shared" si="23"/>
        <v>0</v>
      </c>
    </row>
    <row r="150" spans="1:27" ht="13.5">
      <c r="A150" s="227" t="s">
        <v>325</v>
      </c>
      <c r="B150" s="138"/>
      <c r="C150" s="361"/>
      <c r="D150" s="161"/>
      <c r="E150" s="61"/>
      <c r="F150" s="61"/>
      <c r="G150" s="61"/>
      <c r="H150" s="61"/>
      <c r="I150" s="61"/>
      <c r="J150" s="61"/>
      <c r="K150" s="61"/>
      <c r="L150" s="61"/>
      <c r="M150" s="61"/>
      <c r="N150" s="61"/>
      <c r="O150" s="61"/>
      <c r="P150" s="61"/>
      <c r="Q150" s="61"/>
      <c r="R150" s="61"/>
      <c r="S150" s="61"/>
      <c r="T150" s="61"/>
      <c r="U150" s="61"/>
      <c r="V150" s="61"/>
      <c r="W150" s="61"/>
      <c r="X150" s="61"/>
      <c r="Y150" s="61"/>
      <c r="Z150" s="142"/>
      <c r="AA150" s="160"/>
    </row>
    <row r="151" spans="1:27" ht="4.5" customHeight="1">
      <c r="A151" s="147"/>
      <c r="B151" s="138"/>
      <c r="C151" s="383"/>
      <c r="D151" s="318"/>
      <c r="E151" s="61"/>
      <c r="F151" s="60"/>
      <c r="G151" s="361"/>
      <c r="H151" s="61"/>
      <c r="I151" s="61"/>
      <c r="J151" s="60"/>
      <c r="K151" s="361"/>
      <c r="L151" s="61"/>
      <c r="M151" s="61"/>
      <c r="N151" s="60"/>
      <c r="O151" s="361"/>
      <c r="P151" s="61"/>
      <c r="Q151" s="61"/>
      <c r="R151" s="60"/>
      <c r="S151" s="361"/>
      <c r="T151" s="61"/>
      <c r="U151" s="61"/>
      <c r="V151" s="61"/>
      <c r="W151" s="60"/>
      <c r="X151" s="361"/>
      <c r="Y151" s="61"/>
      <c r="Z151" s="142"/>
      <c r="AA151" s="63"/>
    </row>
    <row r="152" spans="1:27" ht="13.5">
      <c r="A152" s="148" t="s">
        <v>326</v>
      </c>
      <c r="B152" s="138"/>
      <c r="C152" s="394">
        <f aca="true" t="shared" si="24" ref="C152:AA152">SUM(C153:C153)</f>
        <v>0</v>
      </c>
      <c r="D152" s="320">
        <f t="shared" si="24"/>
        <v>0</v>
      </c>
      <c r="E152" s="84">
        <f t="shared" si="24"/>
        <v>0</v>
      </c>
      <c r="F152" s="83">
        <f t="shared" si="24"/>
        <v>0</v>
      </c>
      <c r="G152" s="395">
        <f t="shared" si="24"/>
        <v>0</v>
      </c>
      <c r="H152" s="84">
        <f t="shared" si="24"/>
        <v>0</v>
      </c>
      <c r="I152" s="84">
        <f t="shared" si="24"/>
        <v>0</v>
      </c>
      <c r="J152" s="83">
        <f t="shared" si="24"/>
        <v>0</v>
      </c>
      <c r="K152" s="395">
        <f t="shared" si="24"/>
        <v>0</v>
      </c>
      <c r="L152" s="84">
        <f t="shared" si="24"/>
        <v>0</v>
      </c>
      <c r="M152" s="84">
        <f t="shared" si="24"/>
        <v>0</v>
      </c>
      <c r="N152" s="83">
        <f t="shared" si="24"/>
        <v>0</v>
      </c>
      <c r="O152" s="395">
        <f t="shared" si="24"/>
        <v>0</v>
      </c>
      <c r="P152" s="84">
        <f t="shared" si="24"/>
        <v>0</v>
      </c>
      <c r="Q152" s="84">
        <f t="shared" si="24"/>
        <v>0</v>
      </c>
      <c r="R152" s="83">
        <f t="shared" si="24"/>
        <v>0</v>
      </c>
      <c r="S152" s="395">
        <f t="shared" si="24"/>
        <v>0</v>
      </c>
      <c r="T152" s="84">
        <f t="shared" si="24"/>
        <v>0</v>
      </c>
      <c r="U152" s="84">
        <f t="shared" si="24"/>
        <v>0</v>
      </c>
      <c r="V152" s="84">
        <f t="shared" si="24"/>
        <v>0</v>
      </c>
      <c r="W152" s="83">
        <f t="shared" si="24"/>
        <v>0</v>
      </c>
      <c r="X152" s="395">
        <f t="shared" si="24"/>
        <v>0</v>
      </c>
      <c r="Y152" s="84">
        <f t="shared" si="24"/>
        <v>0</v>
      </c>
      <c r="Z152" s="396">
        <f>+IF(X152&lt;&gt;0,+(Y152/X152)*100,0)</f>
        <v>0</v>
      </c>
      <c r="AA152" s="86">
        <f t="shared" si="24"/>
        <v>0</v>
      </c>
    </row>
    <row r="153" spans="1:27" ht="13.5">
      <c r="A153" s="227" t="s">
        <v>326</v>
      </c>
      <c r="B153" s="138"/>
      <c r="C153" s="361"/>
      <c r="D153" s="161"/>
      <c r="E153" s="61"/>
      <c r="F153" s="61"/>
      <c r="G153" s="61"/>
      <c r="H153" s="61"/>
      <c r="I153" s="61"/>
      <c r="J153" s="61"/>
      <c r="K153" s="61"/>
      <c r="L153" s="61"/>
      <c r="M153" s="61"/>
      <c r="N153" s="61"/>
      <c r="O153" s="61"/>
      <c r="P153" s="61"/>
      <c r="Q153" s="61"/>
      <c r="R153" s="61"/>
      <c r="S153" s="61"/>
      <c r="T153" s="61"/>
      <c r="U153" s="61"/>
      <c r="V153" s="61"/>
      <c r="W153" s="61"/>
      <c r="X153" s="61"/>
      <c r="Y153" s="61"/>
      <c r="Z153" s="142"/>
      <c r="AA153" s="160"/>
    </row>
    <row r="154" spans="1:27" ht="4.5" customHeight="1">
      <c r="A154" s="147"/>
      <c r="B154" s="138"/>
      <c r="C154" s="383"/>
      <c r="D154" s="318"/>
      <c r="E154" s="61"/>
      <c r="F154" s="60"/>
      <c r="G154" s="361"/>
      <c r="H154" s="61"/>
      <c r="I154" s="61"/>
      <c r="J154" s="60"/>
      <c r="K154" s="361"/>
      <c r="L154" s="61"/>
      <c r="M154" s="61"/>
      <c r="N154" s="60"/>
      <c r="O154" s="361"/>
      <c r="P154" s="61"/>
      <c r="Q154" s="61"/>
      <c r="R154" s="60"/>
      <c r="S154" s="361"/>
      <c r="T154" s="61"/>
      <c r="U154" s="61"/>
      <c r="V154" s="61"/>
      <c r="W154" s="60"/>
      <c r="X154" s="361"/>
      <c r="Y154" s="61"/>
      <c r="Z154" s="142"/>
      <c r="AA154" s="63"/>
    </row>
    <row r="155" spans="1:27" ht="13.5">
      <c r="A155" s="148" t="s">
        <v>327</v>
      </c>
      <c r="B155" s="138"/>
      <c r="C155" s="394">
        <f aca="true" t="shared" si="25" ref="C155:AA155">SUM(C156:C156)</f>
        <v>0</v>
      </c>
      <c r="D155" s="320">
        <f t="shared" si="25"/>
        <v>0</v>
      </c>
      <c r="E155" s="84">
        <f t="shared" si="25"/>
        <v>0</v>
      </c>
      <c r="F155" s="83">
        <f t="shared" si="25"/>
        <v>0</v>
      </c>
      <c r="G155" s="395">
        <f t="shared" si="25"/>
        <v>0</v>
      </c>
      <c r="H155" s="84">
        <f t="shared" si="25"/>
        <v>0</v>
      </c>
      <c r="I155" s="84">
        <f t="shared" si="25"/>
        <v>0</v>
      </c>
      <c r="J155" s="83">
        <f t="shared" si="25"/>
        <v>0</v>
      </c>
      <c r="K155" s="395">
        <f t="shared" si="25"/>
        <v>0</v>
      </c>
      <c r="L155" s="84">
        <f t="shared" si="25"/>
        <v>0</v>
      </c>
      <c r="M155" s="84">
        <f t="shared" si="25"/>
        <v>0</v>
      </c>
      <c r="N155" s="83">
        <f t="shared" si="25"/>
        <v>0</v>
      </c>
      <c r="O155" s="395">
        <f t="shared" si="25"/>
        <v>0</v>
      </c>
      <c r="P155" s="84">
        <f t="shared" si="25"/>
        <v>0</v>
      </c>
      <c r="Q155" s="84">
        <f t="shared" si="25"/>
        <v>0</v>
      </c>
      <c r="R155" s="83">
        <f t="shared" si="25"/>
        <v>0</v>
      </c>
      <c r="S155" s="395">
        <f t="shared" si="25"/>
        <v>0</v>
      </c>
      <c r="T155" s="84">
        <f t="shared" si="25"/>
        <v>0</v>
      </c>
      <c r="U155" s="84">
        <f t="shared" si="25"/>
        <v>0</v>
      </c>
      <c r="V155" s="84">
        <f t="shared" si="25"/>
        <v>0</v>
      </c>
      <c r="W155" s="83">
        <f t="shared" si="25"/>
        <v>0</v>
      </c>
      <c r="X155" s="395">
        <f t="shared" si="25"/>
        <v>0</v>
      </c>
      <c r="Y155" s="84">
        <f t="shared" si="25"/>
        <v>0</v>
      </c>
      <c r="Z155" s="396">
        <f>+IF(X155&lt;&gt;0,+(Y155/X155)*100,0)</f>
        <v>0</v>
      </c>
      <c r="AA155" s="86">
        <f t="shared" si="25"/>
        <v>0</v>
      </c>
    </row>
    <row r="156" spans="1:27" ht="13.5">
      <c r="A156" s="227" t="s">
        <v>327</v>
      </c>
      <c r="B156" s="138"/>
      <c r="C156" s="361"/>
      <c r="D156" s="161"/>
      <c r="E156" s="61"/>
      <c r="F156" s="61"/>
      <c r="G156" s="61"/>
      <c r="H156" s="61"/>
      <c r="I156" s="61"/>
      <c r="J156" s="61"/>
      <c r="K156" s="61"/>
      <c r="L156" s="61"/>
      <c r="M156" s="61"/>
      <c r="N156" s="61"/>
      <c r="O156" s="61"/>
      <c r="P156" s="61"/>
      <c r="Q156" s="61"/>
      <c r="R156" s="61"/>
      <c r="S156" s="61"/>
      <c r="T156" s="61"/>
      <c r="U156" s="61"/>
      <c r="V156" s="61"/>
      <c r="W156" s="61"/>
      <c r="X156" s="61"/>
      <c r="Y156" s="61"/>
      <c r="Z156" s="142"/>
      <c r="AA156" s="160"/>
    </row>
    <row r="157" spans="1:27" ht="4.5" customHeight="1">
      <c r="A157" s="147"/>
      <c r="B157" s="138"/>
      <c r="C157" s="383"/>
      <c r="D157" s="318"/>
      <c r="E157" s="61"/>
      <c r="F157" s="60"/>
      <c r="G157" s="361"/>
      <c r="H157" s="61"/>
      <c r="I157" s="61"/>
      <c r="J157" s="60"/>
      <c r="K157" s="361"/>
      <c r="L157" s="61"/>
      <c r="M157" s="61"/>
      <c r="N157" s="60"/>
      <c r="O157" s="361"/>
      <c r="P157" s="61"/>
      <c r="Q157" s="61"/>
      <c r="R157" s="60"/>
      <c r="S157" s="361"/>
      <c r="T157" s="61"/>
      <c r="U157" s="61"/>
      <c r="V157" s="61"/>
      <c r="W157" s="60"/>
      <c r="X157" s="361"/>
      <c r="Y157" s="61"/>
      <c r="Z157" s="142"/>
      <c r="AA157" s="63"/>
    </row>
    <row r="158" spans="1:27" ht="13.5">
      <c r="A158" s="148" t="s">
        <v>328</v>
      </c>
      <c r="B158" s="138"/>
      <c r="C158" s="394">
        <f aca="true" t="shared" si="26" ref="C158:AA158">SUM(C159:C159)</f>
        <v>0</v>
      </c>
      <c r="D158" s="320">
        <f t="shared" si="26"/>
        <v>0</v>
      </c>
      <c r="E158" s="84">
        <f t="shared" si="26"/>
        <v>0</v>
      </c>
      <c r="F158" s="83">
        <f t="shared" si="26"/>
        <v>0</v>
      </c>
      <c r="G158" s="395">
        <f t="shared" si="26"/>
        <v>0</v>
      </c>
      <c r="H158" s="84">
        <f t="shared" si="26"/>
        <v>0</v>
      </c>
      <c r="I158" s="84">
        <f t="shared" si="26"/>
        <v>0</v>
      </c>
      <c r="J158" s="83">
        <f t="shared" si="26"/>
        <v>0</v>
      </c>
      <c r="K158" s="395">
        <f t="shared" si="26"/>
        <v>0</v>
      </c>
      <c r="L158" s="84">
        <f t="shared" si="26"/>
        <v>0</v>
      </c>
      <c r="M158" s="84">
        <f t="shared" si="26"/>
        <v>0</v>
      </c>
      <c r="N158" s="83">
        <f t="shared" si="26"/>
        <v>0</v>
      </c>
      <c r="O158" s="395">
        <f t="shared" si="26"/>
        <v>0</v>
      </c>
      <c r="P158" s="84">
        <f t="shared" si="26"/>
        <v>0</v>
      </c>
      <c r="Q158" s="84">
        <f t="shared" si="26"/>
        <v>0</v>
      </c>
      <c r="R158" s="83">
        <f t="shared" si="26"/>
        <v>0</v>
      </c>
      <c r="S158" s="395">
        <f t="shared" si="26"/>
        <v>0</v>
      </c>
      <c r="T158" s="84">
        <f t="shared" si="26"/>
        <v>0</v>
      </c>
      <c r="U158" s="84">
        <f t="shared" si="26"/>
        <v>0</v>
      </c>
      <c r="V158" s="84">
        <f t="shared" si="26"/>
        <v>0</v>
      </c>
      <c r="W158" s="83">
        <f t="shared" si="26"/>
        <v>0</v>
      </c>
      <c r="X158" s="395">
        <f t="shared" si="26"/>
        <v>0</v>
      </c>
      <c r="Y158" s="84">
        <f t="shared" si="26"/>
        <v>0</v>
      </c>
      <c r="Z158" s="396">
        <f>+IF(X158&lt;&gt;0,+(Y158/X158)*100,0)</f>
        <v>0</v>
      </c>
      <c r="AA158" s="86">
        <f t="shared" si="26"/>
        <v>0</v>
      </c>
    </row>
    <row r="159" spans="1:27" ht="13.5">
      <c r="A159" s="227" t="s">
        <v>328</v>
      </c>
      <c r="B159" s="138"/>
      <c r="C159" s="361"/>
      <c r="D159" s="161"/>
      <c r="E159" s="61"/>
      <c r="F159" s="61"/>
      <c r="G159" s="61"/>
      <c r="H159" s="61"/>
      <c r="I159" s="61"/>
      <c r="J159" s="61"/>
      <c r="K159" s="61"/>
      <c r="L159" s="61"/>
      <c r="M159" s="61"/>
      <c r="N159" s="61"/>
      <c r="O159" s="61"/>
      <c r="P159" s="61"/>
      <c r="Q159" s="61"/>
      <c r="R159" s="61"/>
      <c r="S159" s="61"/>
      <c r="T159" s="61"/>
      <c r="U159" s="61"/>
      <c r="V159" s="61"/>
      <c r="W159" s="61"/>
      <c r="X159" s="61"/>
      <c r="Y159" s="61"/>
      <c r="Z159" s="142"/>
      <c r="AA159" s="160"/>
    </row>
    <row r="160" spans="1:27" ht="4.5" customHeight="1">
      <c r="A160" s="147"/>
      <c r="B160" s="138"/>
      <c r="C160" s="383"/>
      <c r="D160" s="318"/>
      <c r="E160" s="61"/>
      <c r="F160" s="60"/>
      <c r="G160" s="361"/>
      <c r="H160" s="61"/>
      <c r="I160" s="61"/>
      <c r="J160" s="60"/>
      <c r="K160" s="361"/>
      <c r="L160" s="61"/>
      <c r="M160" s="61"/>
      <c r="N160" s="60"/>
      <c r="O160" s="361"/>
      <c r="P160" s="61"/>
      <c r="Q160" s="61"/>
      <c r="R160" s="60"/>
      <c r="S160" s="361"/>
      <c r="T160" s="61"/>
      <c r="U160" s="61"/>
      <c r="V160" s="61"/>
      <c r="W160" s="60"/>
      <c r="X160" s="361"/>
      <c r="Y160" s="61"/>
      <c r="Z160" s="142"/>
      <c r="AA160" s="63"/>
    </row>
    <row r="161" spans="1:27" ht="13.5">
      <c r="A161" s="148" t="s">
        <v>329</v>
      </c>
      <c r="B161" s="138"/>
      <c r="C161" s="394">
        <f aca="true" t="shared" si="27" ref="C161:AA161">SUM(C162:C162)</f>
        <v>0</v>
      </c>
      <c r="D161" s="320">
        <f t="shared" si="27"/>
        <v>0</v>
      </c>
      <c r="E161" s="84">
        <f t="shared" si="27"/>
        <v>0</v>
      </c>
      <c r="F161" s="83">
        <f t="shared" si="27"/>
        <v>0</v>
      </c>
      <c r="G161" s="395">
        <f t="shared" si="27"/>
        <v>0</v>
      </c>
      <c r="H161" s="84">
        <f t="shared" si="27"/>
        <v>0</v>
      </c>
      <c r="I161" s="84">
        <f t="shared" si="27"/>
        <v>0</v>
      </c>
      <c r="J161" s="83">
        <f t="shared" si="27"/>
        <v>0</v>
      </c>
      <c r="K161" s="395">
        <f t="shared" si="27"/>
        <v>0</v>
      </c>
      <c r="L161" s="84">
        <f t="shared" si="27"/>
        <v>0</v>
      </c>
      <c r="M161" s="84">
        <f t="shared" si="27"/>
        <v>0</v>
      </c>
      <c r="N161" s="83">
        <f t="shared" si="27"/>
        <v>0</v>
      </c>
      <c r="O161" s="395">
        <f t="shared" si="27"/>
        <v>0</v>
      </c>
      <c r="P161" s="84">
        <f t="shared" si="27"/>
        <v>0</v>
      </c>
      <c r="Q161" s="84">
        <f t="shared" si="27"/>
        <v>0</v>
      </c>
      <c r="R161" s="83">
        <f t="shared" si="27"/>
        <v>0</v>
      </c>
      <c r="S161" s="395">
        <f t="shared" si="27"/>
        <v>0</v>
      </c>
      <c r="T161" s="84">
        <f t="shared" si="27"/>
        <v>0</v>
      </c>
      <c r="U161" s="84">
        <f t="shared" si="27"/>
        <v>0</v>
      </c>
      <c r="V161" s="84">
        <f t="shared" si="27"/>
        <v>0</v>
      </c>
      <c r="W161" s="83">
        <f t="shared" si="27"/>
        <v>0</v>
      </c>
      <c r="X161" s="395">
        <f t="shared" si="27"/>
        <v>0</v>
      </c>
      <c r="Y161" s="84">
        <f t="shared" si="27"/>
        <v>0</v>
      </c>
      <c r="Z161" s="396">
        <f>+IF(X161&lt;&gt;0,+(Y161/X161)*100,0)</f>
        <v>0</v>
      </c>
      <c r="AA161" s="86">
        <f t="shared" si="27"/>
        <v>0</v>
      </c>
    </row>
    <row r="162" spans="1:27" ht="13.5">
      <c r="A162" s="227" t="s">
        <v>329</v>
      </c>
      <c r="B162" s="138"/>
      <c r="C162" s="361"/>
      <c r="D162" s="161"/>
      <c r="E162" s="61"/>
      <c r="F162" s="61"/>
      <c r="G162" s="61"/>
      <c r="H162" s="61"/>
      <c r="I162" s="61"/>
      <c r="J162" s="61"/>
      <c r="K162" s="61"/>
      <c r="L162" s="61"/>
      <c r="M162" s="61"/>
      <c r="N162" s="61"/>
      <c r="O162" s="61"/>
      <c r="P162" s="61"/>
      <c r="Q162" s="61"/>
      <c r="R162" s="61"/>
      <c r="S162" s="61"/>
      <c r="T162" s="61"/>
      <c r="U162" s="61"/>
      <c r="V162" s="61"/>
      <c r="W162" s="61"/>
      <c r="X162" s="61"/>
      <c r="Y162" s="61"/>
      <c r="Z162" s="142"/>
      <c r="AA162" s="160"/>
    </row>
    <row r="163" spans="1:27" ht="4.5" customHeight="1">
      <c r="A163" s="147"/>
      <c r="B163" s="138"/>
      <c r="C163" s="383"/>
      <c r="D163" s="318"/>
      <c r="E163" s="61"/>
      <c r="F163" s="60"/>
      <c r="G163" s="361"/>
      <c r="H163" s="61"/>
      <c r="I163" s="61"/>
      <c r="J163" s="60"/>
      <c r="K163" s="361"/>
      <c r="L163" s="61"/>
      <c r="M163" s="61"/>
      <c r="N163" s="60"/>
      <c r="O163" s="361"/>
      <c r="P163" s="61"/>
      <c r="Q163" s="61"/>
      <c r="R163" s="60"/>
      <c r="S163" s="361"/>
      <c r="T163" s="61"/>
      <c r="U163" s="61"/>
      <c r="V163" s="61"/>
      <c r="W163" s="60"/>
      <c r="X163" s="361"/>
      <c r="Y163" s="61"/>
      <c r="Z163" s="142"/>
      <c r="AA163" s="63"/>
    </row>
    <row r="164" spans="1:27" ht="13.5">
      <c r="A164" s="148" t="s">
        <v>330</v>
      </c>
      <c r="B164" s="138"/>
      <c r="C164" s="394">
        <f aca="true" t="shared" si="28" ref="C164:AA164">SUM(C165:C165)</f>
        <v>0</v>
      </c>
      <c r="D164" s="320">
        <f t="shared" si="28"/>
        <v>0</v>
      </c>
      <c r="E164" s="84">
        <f t="shared" si="28"/>
        <v>0</v>
      </c>
      <c r="F164" s="83">
        <f t="shared" si="28"/>
        <v>0</v>
      </c>
      <c r="G164" s="395">
        <f t="shared" si="28"/>
        <v>0</v>
      </c>
      <c r="H164" s="84">
        <f t="shared" si="28"/>
        <v>0</v>
      </c>
      <c r="I164" s="84">
        <f t="shared" si="28"/>
        <v>0</v>
      </c>
      <c r="J164" s="83">
        <f t="shared" si="28"/>
        <v>0</v>
      </c>
      <c r="K164" s="395">
        <f t="shared" si="28"/>
        <v>0</v>
      </c>
      <c r="L164" s="84">
        <f t="shared" si="28"/>
        <v>0</v>
      </c>
      <c r="M164" s="84">
        <f t="shared" si="28"/>
        <v>0</v>
      </c>
      <c r="N164" s="83">
        <f t="shared" si="28"/>
        <v>0</v>
      </c>
      <c r="O164" s="395">
        <f t="shared" si="28"/>
        <v>0</v>
      </c>
      <c r="P164" s="84">
        <f t="shared" si="28"/>
        <v>0</v>
      </c>
      <c r="Q164" s="84">
        <f t="shared" si="28"/>
        <v>0</v>
      </c>
      <c r="R164" s="83">
        <f t="shared" si="28"/>
        <v>0</v>
      </c>
      <c r="S164" s="395">
        <f t="shared" si="28"/>
        <v>0</v>
      </c>
      <c r="T164" s="84">
        <f t="shared" si="28"/>
        <v>0</v>
      </c>
      <c r="U164" s="84">
        <f t="shared" si="28"/>
        <v>0</v>
      </c>
      <c r="V164" s="84">
        <f t="shared" si="28"/>
        <v>0</v>
      </c>
      <c r="W164" s="83">
        <f t="shared" si="28"/>
        <v>0</v>
      </c>
      <c r="X164" s="395">
        <f t="shared" si="28"/>
        <v>0</v>
      </c>
      <c r="Y164" s="84">
        <f t="shared" si="28"/>
        <v>0</v>
      </c>
      <c r="Z164" s="396">
        <f t="shared" si="28"/>
        <v>0</v>
      </c>
      <c r="AA164" s="86">
        <f t="shared" si="28"/>
        <v>0</v>
      </c>
    </row>
    <row r="165" spans="1:27" ht="13.5">
      <c r="A165" s="227" t="s">
        <v>330</v>
      </c>
      <c r="B165" s="138"/>
      <c r="C165" s="361"/>
      <c r="D165" s="161"/>
      <c r="E165" s="61"/>
      <c r="F165" s="61"/>
      <c r="G165" s="61"/>
      <c r="H165" s="61"/>
      <c r="I165" s="61"/>
      <c r="J165" s="61"/>
      <c r="K165" s="61"/>
      <c r="L165" s="61"/>
      <c r="M165" s="61"/>
      <c r="N165" s="61"/>
      <c r="O165" s="61"/>
      <c r="P165" s="61"/>
      <c r="Q165" s="61"/>
      <c r="R165" s="61"/>
      <c r="S165" s="61"/>
      <c r="T165" s="61"/>
      <c r="U165" s="61"/>
      <c r="V165" s="61"/>
      <c r="W165" s="61"/>
      <c r="X165" s="61"/>
      <c r="Y165" s="61"/>
      <c r="Z165" s="142"/>
      <c r="AA165" s="160"/>
    </row>
    <row r="166" spans="1:27" ht="4.5" customHeight="1">
      <c r="A166" s="147"/>
      <c r="B166" s="138"/>
      <c r="C166" s="383"/>
      <c r="D166" s="318"/>
      <c r="E166" s="61"/>
      <c r="F166" s="60"/>
      <c r="G166" s="361"/>
      <c r="H166" s="61"/>
      <c r="I166" s="61"/>
      <c r="J166" s="60"/>
      <c r="K166" s="361"/>
      <c r="L166" s="61"/>
      <c r="M166" s="61"/>
      <c r="N166" s="60"/>
      <c r="O166" s="361"/>
      <c r="P166" s="61"/>
      <c r="Q166" s="61"/>
      <c r="R166" s="60"/>
      <c r="S166" s="361"/>
      <c r="T166" s="61"/>
      <c r="U166" s="61"/>
      <c r="V166" s="61"/>
      <c r="W166" s="60"/>
      <c r="X166" s="361"/>
      <c r="Y166" s="61"/>
      <c r="Z166" s="142"/>
      <c r="AA166" s="63"/>
    </row>
    <row r="167" spans="1:27" ht="13.5">
      <c r="A167" s="150" t="s">
        <v>442</v>
      </c>
      <c r="B167" s="151"/>
      <c r="C167" s="397">
        <f aca="true" t="shared" si="29" ref="C167:Y167">C6+C74+C103+C110+C118+C136+C139+C149+C152+C155+C158+C161+C164</f>
        <v>0</v>
      </c>
      <c r="D167" s="342">
        <f t="shared" si="29"/>
        <v>0</v>
      </c>
      <c r="E167" s="262">
        <f t="shared" si="29"/>
        <v>0</v>
      </c>
      <c r="F167" s="343">
        <f t="shared" si="29"/>
        <v>0</v>
      </c>
      <c r="G167" s="398">
        <f t="shared" si="29"/>
        <v>0</v>
      </c>
      <c r="H167" s="262">
        <f t="shared" si="29"/>
        <v>0</v>
      </c>
      <c r="I167" s="262">
        <f t="shared" si="29"/>
        <v>0</v>
      </c>
      <c r="J167" s="343">
        <f t="shared" si="29"/>
        <v>0</v>
      </c>
      <c r="K167" s="398">
        <f t="shared" si="29"/>
        <v>0</v>
      </c>
      <c r="L167" s="262">
        <f t="shared" si="29"/>
        <v>0</v>
      </c>
      <c r="M167" s="262">
        <f t="shared" si="29"/>
        <v>0</v>
      </c>
      <c r="N167" s="343">
        <f t="shared" si="29"/>
        <v>0</v>
      </c>
      <c r="O167" s="398">
        <f t="shared" si="29"/>
        <v>0</v>
      </c>
      <c r="P167" s="262">
        <f t="shared" si="29"/>
        <v>0</v>
      </c>
      <c r="Q167" s="262">
        <f t="shared" si="29"/>
        <v>0</v>
      </c>
      <c r="R167" s="343">
        <f t="shared" si="29"/>
        <v>0</v>
      </c>
      <c r="S167" s="398">
        <f t="shared" si="29"/>
        <v>0</v>
      </c>
      <c r="T167" s="262">
        <f t="shared" si="29"/>
        <v>0</v>
      </c>
      <c r="U167" s="262">
        <f t="shared" si="29"/>
        <v>0</v>
      </c>
      <c r="V167" s="262">
        <f t="shared" si="29"/>
        <v>0</v>
      </c>
      <c r="W167" s="343">
        <f t="shared" si="29"/>
        <v>0</v>
      </c>
      <c r="X167" s="398">
        <f t="shared" si="29"/>
        <v>0</v>
      </c>
      <c r="Y167" s="262">
        <f t="shared" si="29"/>
        <v>0</v>
      </c>
      <c r="Z167" s="263">
        <f>+IF(X167&lt;&gt;0,+(Y167/X167)*100,0)</f>
        <v>0</v>
      </c>
      <c r="AA167" s="281">
        <f>AA6+AA74+AA103+AA110+AA118+AA136+AA139+AA149+AA152+AA155+AA158+AA161+AA164</f>
        <v>0</v>
      </c>
    </row>
    <row r="168" spans="1:27" ht="12.75">
      <c r="A168" s="399"/>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row>
    <row r="169" spans="1:27" ht="13.5">
      <c r="A169" s="357" t="s">
        <v>458</v>
      </c>
      <c r="B169" s="120"/>
      <c r="C169" s="120"/>
      <c r="D169" s="120"/>
      <c r="E169" s="120"/>
      <c r="F169" s="400"/>
      <c r="G169" s="401"/>
      <c r="H169" s="120"/>
      <c r="I169" s="120"/>
      <c r="J169" s="400"/>
      <c r="K169" s="401"/>
      <c r="L169" s="120"/>
      <c r="M169" s="120"/>
      <c r="N169" s="400"/>
      <c r="O169" s="401"/>
      <c r="P169" s="120"/>
      <c r="Q169" s="120"/>
      <c r="R169" s="400"/>
      <c r="S169" s="401"/>
      <c r="T169" s="120"/>
      <c r="U169" s="120"/>
      <c r="V169" s="120"/>
      <c r="W169" s="400"/>
      <c r="X169" s="401"/>
      <c r="Y169" s="120"/>
      <c r="Z169" s="120"/>
      <c r="AA169" s="120"/>
    </row>
    <row r="170" spans="1:27" ht="13.5">
      <c r="A170" s="358" t="s">
        <v>480</v>
      </c>
      <c r="B170" s="120"/>
      <c r="C170" s="120"/>
      <c r="D170" s="120"/>
      <c r="E170" s="120"/>
      <c r="F170" s="400"/>
      <c r="G170" s="401"/>
      <c r="H170" s="120"/>
      <c r="I170" s="120"/>
      <c r="J170" s="400"/>
      <c r="K170" s="401"/>
      <c r="L170" s="120"/>
      <c r="M170" s="120"/>
      <c r="N170" s="400"/>
      <c r="O170" s="401"/>
      <c r="P170" s="120"/>
      <c r="Q170" s="120"/>
      <c r="R170" s="400"/>
      <c r="S170" s="401"/>
      <c r="T170" s="120"/>
      <c r="U170" s="120"/>
      <c r="V170" s="120"/>
      <c r="W170" s="400"/>
      <c r="X170" s="401"/>
      <c r="Y170" s="120"/>
      <c r="Z170" s="120"/>
      <c r="AA170" s="120"/>
    </row>
  </sheetData>
  <sheetProtection/>
  <mergeCells count="3">
    <mergeCell ref="A1:AA1"/>
    <mergeCell ref="D2:F2"/>
    <mergeCell ref="G2:AA2"/>
  </mergeCells>
  <printOptions horizontalCentered="1"/>
  <pageMargins left="0.551181102362205" right="0.22" top="0.27" bottom="0.32" header="0.31496062992126" footer="0.31496062992126"/>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A60"/>
  <sheetViews>
    <sheetView showGridLines="0" zoomScalePageLayoutView="0" workbookViewId="0" topLeftCell="A1">
      <selection activeCell="B2" sqref="B2"/>
    </sheetView>
  </sheetViews>
  <sheetFormatPr defaultColWidth="9.140625" defaultRowHeight="12.75"/>
  <cols>
    <col min="1" max="1" width="35.7109375" style="0" customWidth="1"/>
    <col min="2" max="2" width="3.8515625" style="0" bestFit="1"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18" customHeight="1">
      <c r="A1" s="407" t="s">
        <v>76</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ht="24.75" customHeight="1">
      <c r="A2" s="165" t="s">
        <v>1</v>
      </c>
      <c r="B2" s="136" t="s">
        <v>463</v>
      </c>
      <c r="C2" s="123" t="s">
        <v>2</v>
      </c>
      <c r="D2" s="123" t="s">
        <v>3</v>
      </c>
      <c r="E2" s="408" t="s">
        <v>4</v>
      </c>
      <c r="F2" s="409"/>
      <c r="G2" s="409"/>
      <c r="H2" s="409"/>
      <c r="I2" s="409"/>
      <c r="J2" s="409"/>
      <c r="K2" s="409"/>
      <c r="L2" s="409"/>
      <c r="M2" s="409"/>
      <c r="N2" s="409"/>
      <c r="O2" s="409"/>
      <c r="P2" s="409"/>
      <c r="Q2" s="409"/>
      <c r="R2" s="409"/>
      <c r="S2" s="409"/>
      <c r="T2" s="409"/>
      <c r="U2" s="409"/>
      <c r="V2" s="409"/>
      <c r="W2" s="409"/>
      <c r="X2" s="409"/>
      <c r="Y2" s="409"/>
      <c r="Z2" s="409"/>
      <c r="AA2" s="410"/>
    </row>
    <row r="3" spans="1:27" ht="24.75" customHeight="1">
      <c r="A3" s="167" t="s">
        <v>5</v>
      </c>
      <c r="B3" s="168"/>
      <c r="C3" s="169" t="s">
        <v>6</v>
      </c>
      <c r="D3" s="169" t="s">
        <v>6</v>
      </c>
      <c r="E3" s="48" t="s">
        <v>7</v>
      </c>
      <c r="F3" s="49" t="s">
        <v>8</v>
      </c>
      <c r="G3" s="49" t="s">
        <v>9</v>
      </c>
      <c r="H3" s="49" t="s">
        <v>10</v>
      </c>
      <c r="I3" s="49" t="s">
        <v>11</v>
      </c>
      <c r="J3" s="49" t="s">
        <v>12</v>
      </c>
      <c r="K3" s="49" t="s">
        <v>13</v>
      </c>
      <c r="L3" s="49" t="s">
        <v>14</v>
      </c>
      <c r="M3" s="49" t="s">
        <v>15</v>
      </c>
      <c r="N3" s="49" t="s">
        <v>16</v>
      </c>
      <c r="O3" s="49" t="s">
        <v>17</v>
      </c>
      <c r="P3" s="49" t="s">
        <v>18</v>
      </c>
      <c r="Q3" s="49" t="s">
        <v>19</v>
      </c>
      <c r="R3" s="49" t="s">
        <v>20</v>
      </c>
      <c r="S3" s="49" t="s">
        <v>21</v>
      </c>
      <c r="T3" s="49" t="s">
        <v>22</v>
      </c>
      <c r="U3" s="49" t="s">
        <v>23</v>
      </c>
      <c r="V3" s="49" t="s">
        <v>24</v>
      </c>
      <c r="W3" s="49" t="s">
        <v>25</v>
      </c>
      <c r="X3" s="49" t="s">
        <v>26</v>
      </c>
      <c r="Y3" s="49" t="s">
        <v>27</v>
      </c>
      <c r="Z3" s="49" t="s">
        <v>28</v>
      </c>
      <c r="AA3" s="51" t="s">
        <v>29</v>
      </c>
    </row>
    <row r="4" spans="1:27" ht="13.5">
      <c r="A4" s="148" t="s">
        <v>77</v>
      </c>
      <c r="B4" s="138"/>
      <c r="C4" s="170"/>
      <c r="D4" s="170"/>
      <c r="E4" s="171"/>
      <c r="F4" s="172"/>
      <c r="G4" s="172"/>
      <c r="H4" s="172"/>
      <c r="I4" s="172"/>
      <c r="J4" s="172"/>
      <c r="K4" s="172"/>
      <c r="L4" s="172"/>
      <c r="M4" s="172"/>
      <c r="N4" s="172"/>
      <c r="O4" s="172"/>
      <c r="P4" s="172"/>
      <c r="Q4" s="172"/>
      <c r="R4" s="172"/>
      <c r="S4" s="172"/>
      <c r="T4" s="172"/>
      <c r="U4" s="172"/>
      <c r="V4" s="172"/>
      <c r="W4" s="172"/>
      <c r="X4" s="172"/>
      <c r="Y4" s="172"/>
      <c r="Z4" s="173"/>
      <c r="AA4" s="170"/>
    </row>
    <row r="5" spans="1:27" ht="13.5">
      <c r="A5" s="137" t="s">
        <v>78</v>
      </c>
      <c r="B5" s="138"/>
      <c r="C5" s="158">
        <f aca="true" t="shared" si="0" ref="C5:Y5">SUM(C6:C8)</f>
        <v>0</v>
      </c>
      <c r="D5" s="158">
        <f>SUM(D6:D8)</f>
        <v>0</v>
      </c>
      <c r="E5" s="159">
        <f t="shared" si="0"/>
        <v>0</v>
      </c>
      <c r="F5" s="102">
        <f t="shared" si="0"/>
        <v>0</v>
      </c>
      <c r="G5" s="102">
        <f t="shared" si="0"/>
        <v>37704430</v>
      </c>
      <c r="H5" s="102">
        <f t="shared" si="0"/>
        <v>0</v>
      </c>
      <c r="I5" s="102">
        <f t="shared" si="0"/>
        <v>0</v>
      </c>
      <c r="J5" s="102">
        <f t="shared" si="0"/>
        <v>37704430</v>
      </c>
      <c r="K5" s="102">
        <f t="shared" si="0"/>
        <v>0</v>
      </c>
      <c r="L5" s="102">
        <f t="shared" si="0"/>
        <v>0</v>
      </c>
      <c r="M5" s="102">
        <f t="shared" si="0"/>
        <v>0</v>
      </c>
      <c r="N5" s="102">
        <f t="shared" si="0"/>
        <v>0</v>
      </c>
      <c r="O5" s="102">
        <f t="shared" si="0"/>
        <v>0</v>
      </c>
      <c r="P5" s="102">
        <f t="shared" si="0"/>
        <v>0</v>
      </c>
      <c r="Q5" s="102">
        <f t="shared" si="0"/>
        <v>0</v>
      </c>
      <c r="R5" s="102">
        <f t="shared" si="0"/>
        <v>0</v>
      </c>
      <c r="S5" s="102">
        <f t="shared" si="0"/>
        <v>0</v>
      </c>
      <c r="T5" s="102">
        <f t="shared" si="0"/>
        <v>0</v>
      </c>
      <c r="U5" s="102">
        <f t="shared" si="0"/>
        <v>0</v>
      </c>
      <c r="V5" s="102">
        <f t="shared" si="0"/>
        <v>0</v>
      </c>
      <c r="W5" s="102">
        <f t="shared" si="0"/>
        <v>37704430</v>
      </c>
      <c r="X5" s="102">
        <f t="shared" si="0"/>
        <v>0</v>
      </c>
      <c r="Y5" s="102">
        <f t="shared" si="0"/>
        <v>37704430</v>
      </c>
      <c r="Z5" s="139">
        <f>+IF(X5&lt;&gt;0,+(Y5/X5)*100,0)</f>
        <v>0</v>
      </c>
      <c r="AA5" s="158">
        <f>SUM(AA6:AA8)</f>
        <v>0</v>
      </c>
    </row>
    <row r="6" spans="1:27" ht="13.5">
      <c r="A6" s="140" t="s">
        <v>79</v>
      </c>
      <c r="B6" s="138"/>
      <c r="C6" s="160"/>
      <c r="D6" s="160"/>
      <c r="E6" s="161"/>
      <c r="F6" s="61"/>
      <c r="G6" s="61">
        <v>21666054</v>
      </c>
      <c r="H6" s="61"/>
      <c r="I6" s="61"/>
      <c r="J6" s="61">
        <v>21666054</v>
      </c>
      <c r="K6" s="61"/>
      <c r="L6" s="61"/>
      <c r="M6" s="61"/>
      <c r="N6" s="61"/>
      <c r="O6" s="61"/>
      <c r="P6" s="61"/>
      <c r="Q6" s="61"/>
      <c r="R6" s="61"/>
      <c r="S6" s="61"/>
      <c r="T6" s="61"/>
      <c r="U6" s="61"/>
      <c r="V6" s="61"/>
      <c r="W6" s="61">
        <v>21666054</v>
      </c>
      <c r="X6" s="61"/>
      <c r="Y6" s="61">
        <v>21666054</v>
      </c>
      <c r="Z6" s="142"/>
      <c r="AA6" s="160"/>
    </row>
    <row r="7" spans="1:27" ht="13.5">
      <c r="A7" s="140" t="s">
        <v>80</v>
      </c>
      <c r="B7" s="138"/>
      <c r="C7" s="162"/>
      <c r="D7" s="162"/>
      <c r="E7" s="163"/>
      <c r="F7" s="164"/>
      <c r="G7" s="164">
        <v>16038376</v>
      </c>
      <c r="H7" s="164"/>
      <c r="I7" s="164"/>
      <c r="J7" s="164">
        <v>16038376</v>
      </c>
      <c r="K7" s="164"/>
      <c r="L7" s="164"/>
      <c r="M7" s="164"/>
      <c r="N7" s="164"/>
      <c r="O7" s="164"/>
      <c r="P7" s="164"/>
      <c r="Q7" s="164"/>
      <c r="R7" s="164"/>
      <c r="S7" s="164"/>
      <c r="T7" s="164"/>
      <c r="U7" s="164"/>
      <c r="V7" s="164"/>
      <c r="W7" s="164">
        <v>16038376</v>
      </c>
      <c r="X7" s="164"/>
      <c r="Y7" s="164">
        <v>16038376</v>
      </c>
      <c r="Z7" s="143"/>
      <c r="AA7" s="162"/>
    </row>
    <row r="8" spans="1:27" ht="13.5">
      <c r="A8" s="140" t="s">
        <v>81</v>
      </c>
      <c r="B8" s="138"/>
      <c r="C8" s="160"/>
      <c r="D8" s="160"/>
      <c r="E8" s="161"/>
      <c r="F8" s="61"/>
      <c r="G8" s="61"/>
      <c r="H8" s="61"/>
      <c r="I8" s="61"/>
      <c r="J8" s="61"/>
      <c r="K8" s="61"/>
      <c r="L8" s="61"/>
      <c r="M8" s="61"/>
      <c r="N8" s="61"/>
      <c r="O8" s="61"/>
      <c r="P8" s="61"/>
      <c r="Q8" s="61"/>
      <c r="R8" s="61"/>
      <c r="S8" s="61"/>
      <c r="T8" s="61"/>
      <c r="U8" s="61"/>
      <c r="V8" s="61"/>
      <c r="W8" s="61"/>
      <c r="X8" s="61"/>
      <c r="Y8" s="61"/>
      <c r="Z8" s="142"/>
      <c r="AA8" s="160"/>
    </row>
    <row r="9" spans="1:27" ht="13.5">
      <c r="A9" s="137" t="s">
        <v>82</v>
      </c>
      <c r="B9" s="138"/>
      <c r="C9" s="158">
        <f aca="true" t="shared" si="1" ref="C9:Y9">SUM(C10:C14)</f>
        <v>0</v>
      </c>
      <c r="D9" s="158">
        <f>SUM(D10:D14)</f>
        <v>0</v>
      </c>
      <c r="E9" s="159">
        <f t="shared" si="1"/>
        <v>0</v>
      </c>
      <c r="F9" s="102">
        <f t="shared" si="1"/>
        <v>0</v>
      </c>
      <c r="G9" s="102">
        <f t="shared" si="1"/>
        <v>3775515</v>
      </c>
      <c r="H9" s="102">
        <f t="shared" si="1"/>
        <v>0</v>
      </c>
      <c r="I9" s="102">
        <f t="shared" si="1"/>
        <v>0</v>
      </c>
      <c r="J9" s="102">
        <f t="shared" si="1"/>
        <v>3775515</v>
      </c>
      <c r="K9" s="102">
        <f t="shared" si="1"/>
        <v>0</v>
      </c>
      <c r="L9" s="102">
        <f t="shared" si="1"/>
        <v>0</v>
      </c>
      <c r="M9" s="102">
        <f t="shared" si="1"/>
        <v>0</v>
      </c>
      <c r="N9" s="102">
        <f t="shared" si="1"/>
        <v>0</v>
      </c>
      <c r="O9" s="102">
        <f t="shared" si="1"/>
        <v>0</v>
      </c>
      <c r="P9" s="102">
        <f t="shared" si="1"/>
        <v>0</v>
      </c>
      <c r="Q9" s="102">
        <f t="shared" si="1"/>
        <v>0</v>
      </c>
      <c r="R9" s="102">
        <f t="shared" si="1"/>
        <v>0</v>
      </c>
      <c r="S9" s="102">
        <f t="shared" si="1"/>
        <v>0</v>
      </c>
      <c r="T9" s="102">
        <f t="shared" si="1"/>
        <v>0</v>
      </c>
      <c r="U9" s="102">
        <f t="shared" si="1"/>
        <v>0</v>
      </c>
      <c r="V9" s="102">
        <f t="shared" si="1"/>
        <v>0</v>
      </c>
      <c r="W9" s="102">
        <f t="shared" si="1"/>
        <v>3775515</v>
      </c>
      <c r="X9" s="102">
        <f t="shared" si="1"/>
        <v>0</v>
      </c>
      <c r="Y9" s="102">
        <f t="shared" si="1"/>
        <v>3775515</v>
      </c>
      <c r="Z9" s="139">
        <f>+IF(X9&lt;&gt;0,+(Y9/X9)*100,0)</f>
        <v>0</v>
      </c>
      <c r="AA9" s="158">
        <f>SUM(AA10:AA14)</f>
        <v>0</v>
      </c>
    </row>
    <row r="10" spans="1:27" ht="13.5">
      <c r="A10" s="140" t="s">
        <v>83</v>
      </c>
      <c r="B10" s="138"/>
      <c r="C10" s="160"/>
      <c r="D10" s="160"/>
      <c r="E10" s="161"/>
      <c r="F10" s="61"/>
      <c r="G10" s="61">
        <v>3775515</v>
      </c>
      <c r="H10" s="61"/>
      <c r="I10" s="61"/>
      <c r="J10" s="61">
        <v>3775515</v>
      </c>
      <c r="K10" s="61"/>
      <c r="L10" s="61"/>
      <c r="M10" s="61"/>
      <c r="N10" s="61"/>
      <c r="O10" s="61"/>
      <c r="P10" s="61"/>
      <c r="Q10" s="61"/>
      <c r="R10" s="61"/>
      <c r="S10" s="61"/>
      <c r="T10" s="61"/>
      <c r="U10" s="61"/>
      <c r="V10" s="61"/>
      <c r="W10" s="61">
        <v>3775515</v>
      </c>
      <c r="X10" s="61"/>
      <c r="Y10" s="61">
        <v>3775515</v>
      </c>
      <c r="Z10" s="142"/>
      <c r="AA10" s="160"/>
    </row>
    <row r="11" spans="1:27" ht="13.5">
      <c r="A11" s="140" t="s">
        <v>84</v>
      </c>
      <c r="B11" s="138"/>
      <c r="C11" s="160"/>
      <c r="D11" s="160"/>
      <c r="E11" s="161"/>
      <c r="F11" s="61"/>
      <c r="G11" s="61"/>
      <c r="H11" s="61"/>
      <c r="I11" s="61"/>
      <c r="J11" s="61"/>
      <c r="K11" s="61"/>
      <c r="L11" s="61"/>
      <c r="M11" s="61"/>
      <c r="N11" s="61"/>
      <c r="O11" s="61"/>
      <c r="P11" s="61"/>
      <c r="Q11" s="61"/>
      <c r="R11" s="61"/>
      <c r="S11" s="61"/>
      <c r="T11" s="61"/>
      <c r="U11" s="61"/>
      <c r="V11" s="61"/>
      <c r="W11" s="61"/>
      <c r="X11" s="61"/>
      <c r="Y11" s="61"/>
      <c r="Z11" s="142"/>
      <c r="AA11" s="160"/>
    </row>
    <row r="12" spans="1:27" ht="13.5">
      <c r="A12" s="140" t="s">
        <v>85</v>
      </c>
      <c r="B12" s="138"/>
      <c r="C12" s="160"/>
      <c r="D12" s="160"/>
      <c r="E12" s="161"/>
      <c r="F12" s="61"/>
      <c r="G12" s="61"/>
      <c r="H12" s="61"/>
      <c r="I12" s="61"/>
      <c r="J12" s="61"/>
      <c r="K12" s="61"/>
      <c r="L12" s="61"/>
      <c r="M12" s="61"/>
      <c r="N12" s="61"/>
      <c r="O12" s="61"/>
      <c r="P12" s="61"/>
      <c r="Q12" s="61"/>
      <c r="R12" s="61"/>
      <c r="S12" s="61"/>
      <c r="T12" s="61"/>
      <c r="U12" s="61"/>
      <c r="V12" s="61"/>
      <c r="W12" s="61"/>
      <c r="X12" s="61"/>
      <c r="Y12" s="61"/>
      <c r="Z12" s="142"/>
      <c r="AA12" s="160"/>
    </row>
    <row r="13" spans="1:27" ht="13.5">
      <c r="A13" s="140" t="s">
        <v>86</v>
      </c>
      <c r="B13" s="138"/>
      <c r="C13" s="160"/>
      <c r="D13" s="160"/>
      <c r="E13" s="161"/>
      <c r="F13" s="61"/>
      <c r="G13" s="61"/>
      <c r="H13" s="61"/>
      <c r="I13" s="61"/>
      <c r="J13" s="61"/>
      <c r="K13" s="61"/>
      <c r="L13" s="61"/>
      <c r="M13" s="61"/>
      <c r="N13" s="61"/>
      <c r="O13" s="61"/>
      <c r="P13" s="61"/>
      <c r="Q13" s="61"/>
      <c r="R13" s="61"/>
      <c r="S13" s="61"/>
      <c r="T13" s="61"/>
      <c r="U13" s="61"/>
      <c r="V13" s="61"/>
      <c r="W13" s="61"/>
      <c r="X13" s="61"/>
      <c r="Y13" s="61"/>
      <c r="Z13" s="142"/>
      <c r="AA13" s="160"/>
    </row>
    <row r="14" spans="1:27" ht="13.5">
      <c r="A14" s="140" t="s">
        <v>87</v>
      </c>
      <c r="B14" s="138"/>
      <c r="C14" s="162"/>
      <c r="D14" s="162"/>
      <c r="E14" s="163"/>
      <c r="F14" s="164"/>
      <c r="G14" s="164"/>
      <c r="H14" s="164"/>
      <c r="I14" s="164"/>
      <c r="J14" s="164"/>
      <c r="K14" s="164"/>
      <c r="L14" s="164"/>
      <c r="M14" s="164"/>
      <c r="N14" s="164"/>
      <c r="O14" s="164"/>
      <c r="P14" s="164"/>
      <c r="Q14" s="164"/>
      <c r="R14" s="164"/>
      <c r="S14" s="164"/>
      <c r="T14" s="164"/>
      <c r="U14" s="164"/>
      <c r="V14" s="164"/>
      <c r="W14" s="164"/>
      <c r="X14" s="164"/>
      <c r="Y14" s="164"/>
      <c r="Z14" s="143"/>
      <c r="AA14" s="162"/>
    </row>
    <row r="15" spans="1:27" ht="13.5">
      <c r="A15" s="137" t="s">
        <v>88</v>
      </c>
      <c r="B15" s="144"/>
      <c r="C15" s="158">
        <f aca="true" t="shared" si="2" ref="C15:Y15">SUM(C16:C18)</f>
        <v>0</v>
      </c>
      <c r="D15" s="158">
        <f>SUM(D16:D18)</f>
        <v>0</v>
      </c>
      <c r="E15" s="159">
        <f t="shared" si="2"/>
        <v>0</v>
      </c>
      <c r="F15" s="102">
        <f t="shared" si="2"/>
        <v>0</v>
      </c>
      <c r="G15" s="102">
        <f t="shared" si="2"/>
        <v>11022471</v>
      </c>
      <c r="H15" s="102">
        <f t="shared" si="2"/>
        <v>0</v>
      </c>
      <c r="I15" s="102">
        <f t="shared" si="2"/>
        <v>0</v>
      </c>
      <c r="J15" s="102">
        <f t="shared" si="2"/>
        <v>11022471</v>
      </c>
      <c r="K15" s="102">
        <f t="shared" si="2"/>
        <v>0</v>
      </c>
      <c r="L15" s="102">
        <f t="shared" si="2"/>
        <v>0</v>
      </c>
      <c r="M15" s="102">
        <f t="shared" si="2"/>
        <v>0</v>
      </c>
      <c r="N15" s="102">
        <f t="shared" si="2"/>
        <v>0</v>
      </c>
      <c r="O15" s="102">
        <f t="shared" si="2"/>
        <v>0</v>
      </c>
      <c r="P15" s="102">
        <f t="shared" si="2"/>
        <v>0</v>
      </c>
      <c r="Q15" s="102">
        <f t="shared" si="2"/>
        <v>0</v>
      </c>
      <c r="R15" s="102">
        <f t="shared" si="2"/>
        <v>0</v>
      </c>
      <c r="S15" s="102">
        <f t="shared" si="2"/>
        <v>0</v>
      </c>
      <c r="T15" s="102">
        <f t="shared" si="2"/>
        <v>0</v>
      </c>
      <c r="U15" s="102">
        <f t="shared" si="2"/>
        <v>0</v>
      </c>
      <c r="V15" s="102">
        <f t="shared" si="2"/>
        <v>0</v>
      </c>
      <c r="W15" s="102">
        <f t="shared" si="2"/>
        <v>11022471</v>
      </c>
      <c r="X15" s="102">
        <f t="shared" si="2"/>
        <v>0</v>
      </c>
      <c r="Y15" s="102">
        <f t="shared" si="2"/>
        <v>11022471</v>
      </c>
      <c r="Z15" s="139">
        <f>+IF(X15&lt;&gt;0,+(Y15/X15)*100,0)</f>
        <v>0</v>
      </c>
      <c r="AA15" s="158">
        <f>SUM(AA16:AA18)</f>
        <v>0</v>
      </c>
    </row>
    <row r="16" spans="1:27" ht="13.5">
      <c r="A16" s="140" t="s">
        <v>89</v>
      </c>
      <c r="B16" s="138"/>
      <c r="C16" s="160"/>
      <c r="D16" s="160"/>
      <c r="E16" s="161"/>
      <c r="F16" s="61"/>
      <c r="G16" s="61">
        <v>11022471</v>
      </c>
      <c r="H16" s="61"/>
      <c r="I16" s="61"/>
      <c r="J16" s="61">
        <v>11022471</v>
      </c>
      <c r="K16" s="61"/>
      <c r="L16" s="61"/>
      <c r="M16" s="61"/>
      <c r="N16" s="61"/>
      <c r="O16" s="61"/>
      <c r="P16" s="61"/>
      <c r="Q16" s="61"/>
      <c r="R16" s="61"/>
      <c r="S16" s="61"/>
      <c r="T16" s="61"/>
      <c r="U16" s="61"/>
      <c r="V16" s="61"/>
      <c r="W16" s="61">
        <v>11022471</v>
      </c>
      <c r="X16" s="61"/>
      <c r="Y16" s="61">
        <v>11022471</v>
      </c>
      <c r="Z16" s="142"/>
      <c r="AA16" s="160"/>
    </row>
    <row r="17" spans="1:27" ht="13.5">
      <c r="A17" s="140" t="s">
        <v>90</v>
      </c>
      <c r="B17" s="138"/>
      <c r="C17" s="160"/>
      <c r="D17" s="160"/>
      <c r="E17" s="161"/>
      <c r="F17" s="61"/>
      <c r="G17" s="61"/>
      <c r="H17" s="61"/>
      <c r="I17" s="61"/>
      <c r="J17" s="61"/>
      <c r="K17" s="61"/>
      <c r="L17" s="61"/>
      <c r="M17" s="61"/>
      <c r="N17" s="61"/>
      <c r="O17" s="61"/>
      <c r="P17" s="61"/>
      <c r="Q17" s="61"/>
      <c r="R17" s="61"/>
      <c r="S17" s="61"/>
      <c r="T17" s="61"/>
      <c r="U17" s="61"/>
      <c r="V17" s="61"/>
      <c r="W17" s="61"/>
      <c r="X17" s="61"/>
      <c r="Y17" s="61"/>
      <c r="Z17" s="142"/>
      <c r="AA17" s="160"/>
    </row>
    <row r="18" spans="1:27" ht="13.5">
      <c r="A18" s="140" t="s">
        <v>91</v>
      </c>
      <c r="B18" s="138"/>
      <c r="C18" s="160"/>
      <c r="D18" s="160"/>
      <c r="E18" s="161"/>
      <c r="F18" s="61"/>
      <c r="G18" s="61"/>
      <c r="H18" s="61"/>
      <c r="I18" s="61"/>
      <c r="J18" s="61"/>
      <c r="K18" s="61"/>
      <c r="L18" s="61"/>
      <c r="M18" s="61"/>
      <c r="N18" s="61"/>
      <c r="O18" s="61"/>
      <c r="P18" s="61"/>
      <c r="Q18" s="61"/>
      <c r="R18" s="61"/>
      <c r="S18" s="61"/>
      <c r="T18" s="61"/>
      <c r="U18" s="61"/>
      <c r="V18" s="61"/>
      <c r="W18" s="61"/>
      <c r="X18" s="61"/>
      <c r="Y18" s="61"/>
      <c r="Z18" s="142"/>
      <c r="AA18" s="160"/>
    </row>
    <row r="19" spans="1:27" ht="13.5">
      <c r="A19" s="137" t="s">
        <v>92</v>
      </c>
      <c r="B19" s="144"/>
      <c r="C19" s="158">
        <f aca="true" t="shared" si="3" ref="C19:Y19">SUM(C20:C23)</f>
        <v>0</v>
      </c>
      <c r="D19" s="158">
        <f>SUM(D20:D23)</f>
        <v>0</v>
      </c>
      <c r="E19" s="159">
        <f t="shared" si="3"/>
        <v>0</v>
      </c>
      <c r="F19" s="102">
        <f t="shared" si="3"/>
        <v>0</v>
      </c>
      <c r="G19" s="102">
        <f t="shared" si="3"/>
        <v>0</v>
      </c>
      <c r="H19" s="102">
        <f t="shared" si="3"/>
        <v>0</v>
      </c>
      <c r="I19" s="102">
        <f t="shared" si="3"/>
        <v>0</v>
      </c>
      <c r="J19" s="102">
        <f t="shared" si="3"/>
        <v>0</v>
      </c>
      <c r="K19" s="102">
        <f t="shared" si="3"/>
        <v>0</v>
      </c>
      <c r="L19" s="102">
        <f t="shared" si="3"/>
        <v>0</v>
      </c>
      <c r="M19" s="102">
        <f t="shared" si="3"/>
        <v>0</v>
      </c>
      <c r="N19" s="102">
        <f t="shared" si="3"/>
        <v>0</v>
      </c>
      <c r="O19" s="102">
        <f t="shared" si="3"/>
        <v>0</v>
      </c>
      <c r="P19" s="102">
        <f t="shared" si="3"/>
        <v>0</v>
      </c>
      <c r="Q19" s="102">
        <f t="shared" si="3"/>
        <v>0</v>
      </c>
      <c r="R19" s="102">
        <f t="shared" si="3"/>
        <v>0</v>
      </c>
      <c r="S19" s="102">
        <f t="shared" si="3"/>
        <v>0</v>
      </c>
      <c r="T19" s="102">
        <f t="shared" si="3"/>
        <v>0</v>
      </c>
      <c r="U19" s="102">
        <f t="shared" si="3"/>
        <v>0</v>
      </c>
      <c r="V19" s="102">
        <f t="shared" si="3"/>
        <v>0</v>
      </c>
      <c r="W19" s="102">
        <f t="shared" si="3"/>
        <v>0</v>
      </c>
      <c r="X19" s="102">
        <f t="shared" si="3"/>
        <v>0</v>
      </c>
      <c r="Y19" s="102">
        <f t="shared" si="3"/>
        <v>0</v>
      </c>
      <c r="Z19" s="139">
        <f>+IF(X19&lt;&gt;0,+(Y19/X19)*100,0)</f>
        <v>0</v>
      </c>
      <c r="AA19" s="158">
        <f>SUM(AA20:AA23)</f>
        <v>0</v>
      </c>
    </row>
    <row r="20" spans="1:27" ht="13.5">
      <c r="A20" s="140" t="s">
        <v>93</v>
      </c>
      <c r="B20" s="138"/>
      <c r="C20" s="160"/>
      <c r="D20" s="160"/>
      <c r="E20" s="161"/>
      <c r="F20" s="61"/>
      <c r="G20" s="61"/>
      <c r="H20" s="61"/>
      <c r="I20" s="61"/>
      <c r="J20" s="61"/>
      <c r="K20" s="61"/>
      <c r="L20" s="61"/>
      <c r="M20" s="61"/>
      <c r="N20" s="61"/>
      <c r="O20" s="61"/>
      <c r="P20" s="61"/>
      <c r="Q20" s="61"/>
      <c r="R20" s="61"/>
      <c r="S20" s="61"/>
      <c r="T20" s="61"/>
      <c r="U20" s="61"/>
      <c r="V20" s="61"/>
      <c r="W20" s="61"/>
      <c r="X20" s="61"/>
      <c r="Y20" s="61"/>
      <c r="Z20" s="142"/>
      <c r="AA20" s="160"/>
    </row>
    <row r="21" spans="1:27" ht="13.5">
      <c r="A21" s="140" t="s">
        <v>94</v>
      </c>
      <c r="B21" s="138"/>
      <c r="C21" s="160"/>
      <c r="D21" s="160"/>
      <c r="E21" s="161"/>
      <c r="F21" s="61"/>
      <c r="G21" s="61"/>
      <c r="H21" s="61"/>
      <c r="I21" s="61"/>
      <c r="J21" s="61"/>
      <c r="K21" s="61"/>
      <c r="L21" s="61"/>
      <c r="M21" s="61"/>
      <c r="N21" s="61"/>
      <c r="O21" s="61"/>
      <c r="P21" s="61"/>
      <c r="Q21" s="61"/>
      <c r="R21" s="61"/>
      <c r="S21" s="61"/>
      <c r="T21" s="61"/>
      <c r="U21" s="61"/>
      <c r="V21" s="61"/>
      <c r="W21" s="61"/>
      <c r="X21" s="61"/>
      <c r="Y21" s="61"/>
      <c r="Z21" s="142"/>
      <c r="AA21" s="160"/>
    </row>
    <row r="22" spans="1:27" ht="13.5">
      <c r="A22" s="140" t="s">
        <v>95</v>
      </c>
      <c r="B22" s="138"/>
      <c r="C22" s="162"/>
      <c r="D22" s="162"/>
      <c r="E22" s="163"/>
      <c r="F22" s="164"/>
      <c r="G22" s="164"/>
      <c r="H22" s="164"/>
      <c r="I22" s="164"/>
      <c r="J22" s="164"/>
      <c r="K22" s="164"/>
      <c r="L22" s="164"/>
      <c r="M22" s="164"/>
      <c r="N22" s="164"/>
      <c r="O22" s="164"/>
      <c r="P22" s="164"/>
      <c r="Q22" s="164"/>
      <c r="R22" s="164"/>
      <c r="S22" s="164"/>
      <c r="T22" s="164"/>
      <c r="U22" s="164"/>
      <c r="V22" s="164"/>
      <c r="W22" s="164"/>
      <c r="X22" s="164"/>
      <c r="Y22" s="164"/>
      <c r="Z22" s="143"/>
      <c r="AA22" s="162"/>
    </row>
    <row r="23" spans="1:27" ht="13.5">
      <c r="A23" s="140" t="s">
        <v>96</v>
      </c>
      <c r="B23" s="138"/>
      <c r="C23" s="160"/>
      <c r="D23" s="160"/>
      <c r="E23" s="161"/>
      <c r="F23" s="61"/>
      <c r="G23" s="61"/>
      <c r="H23" s="61"/>
      <c r="I23" s="61"/>
      <c r="J23" s="61"/>
      <c r="K23" s="61"/>
      <c r="L23" s="61"/>
      <c r="M23" s="61"/>
      <c r="N23" s="61"/>
      <c r="O23" s="61"/>
      <c r="P23" s="61"/>
      <c r="Q23" s="61"/>
      <c r="R23" s="61"/>
      <c r="S23" s="61"/>
      <c r="T23" s="61"/>
      <c r="U23" s="61"/>
      <c r="V23" s="61"/>
      <c r="W23" s="61"/>
      <c r="X23" s="61"/>
      <c r="Y23" s="61"/>
      <c r="Z23" s="142"/>
      <c r="AA23" s="160"/>
    </row>
    <row r="24" spans="1:27" ht="13.5">
      <c r="A24" s="137" t="s">
        <v>97</v>
      </c>
      <c r="B24" s="144" t="s">
        <v>98</v>
      </c>
      <c r="C24" s="158"/>
      <c r="D24" s="158"/>
      <c r="E24" s="159"/>
      <c r="F24" s="102"/>
      <c r="G24" s="102"/>
      <c r="H24" s="102"/>
      <c r="I24" s="102"/>
      <c r="J24" s="102"/>
      <c r="K24" s="102"/>
      <c r="L24" s="102"/>
      <c r="M24" s="102"/>
      <c r="N24" s="102"/>
      <c r="O24" s="102"/>
      <c r="P24" s="102"/>
      <c r="Q24" s="102"/>
      <c r="R24" s="102"/>
      <c r="S24" s="102"/>
      <c r="T24" s="102"/>
      <c r="U24" s="102"/>
      <c r="V24" s="102"/>
      <c r="W24" s="102"/>
      <c r="X24" s="102"/>
      <c r="Y24" s="102"/>
      <c r="Z24" s="139"/>
      <c r="AA24" s="158"/>
    </row>
    <row r="25" spans="1:27" ht="13.5">
      <c r="A25" s="145" t="s">
        <v>99</v>
      </c>
      <c r="B25" s="146" t="s">
        <v>100</v>
      </c>
      <c r="C25" s="174">
        <f aca="true" t="shared" si="4" ref="C25:Y25">+C5+C9+C15+C19+C24</f>
        <v>0</v>
      </c>
      <c r="D25" s="174">
        <f>+D5+D9+D15+D19+D24</f>
        <v>0</v>
      </c>
      <c r="E25" s="175">
        <f t="shared" si="4"/>
        <v>0</v>
      </c>
      <c r="F25" s="73">
        <f t="shared" si="4"/>
        <v>0</v>
      </c>
      <c r="G25" s="73">
        <f t="shared" si="4"/>
        <v>52502416</v>
      </c>
      <c r="H25" s="73">
        <f t="shared" si="4"/>
        <v>0</v>
      </c>
      <c r="I25" s="73">
        <f t="shared" si="4"/>
        <v>0</v>
      </c>
      <c r="J25" s="73">
        <f t="shared" si="4"/>
        <v>52502416</v>
      </c>
      <c r="K25" s="73">
        <f t="shared" si="4"/>
        <v>0</v>
      </c>
      <c r="L25" s="73">
        <f t="shared" si="4"/>
        <v>0</v>
      </c>
      <c r="M25" s="73">
        <f t="shared" si="4"/>
        <v>0</v>
      </c>
      <c r="N25" s="73">
        <f t="shared" si="4"/>
        <v>0</v>
      </c>
      <c r="O25" s="73">
        <f t="shared" si="4"/>
        <v>0</v>
      </c>
      <c r="P25" s="73">
        <f t="shared" si="4"/>
        <v>0</v>
      </c>
      <c r="Q25" s="73">
        <f t="shared" si="4"/>
        <v>0</v>
      </c>
      <c r="R25" s="73">
        <f t="shared" si="4"/>
        <v>0</v>
      </c>
      <c r="S25" s="73">
        <f t="shared" si="4"/>
        <v>0</v>
      </c>
      <c r="T25" s="73">
        <f t="shared" si="4"/>
        <v>0</v>
      </c>
      <c r="U25" s="73">
        <f t="shared" si="4"/>
        <v>0</v>
      </c>
      <c r="V25" s="73">
        <f t="shared" si="4"/>
        <v>0</v>
      </c>
      <c r="W25" s="73">
        <f t="shared" si="4"/>
        <v>52502416</v>
      </c>
      <c r="X25" s="73">
        <f t="shared" si="4"/>
        <v>0</v>
      </c>
      <c r="Y25" s="73">
        <f t="shared" si="4"/>
        <v>52502416</v>
      </c>
      <c r="Z25" s="176">
        <f>+IF(X25&lt;&gt;0,+(Y25/X25)*100,0)</f>
        <v>0</v>
      </c>
      <c r="AA25" s="174">
        <f>+AA5+AA9+AA15+AA19+AA24</f>
        <v>0</v>
      </c>
    </row>
    <row r="26" spans="1:27" ht="4.5" customHeight="1">
      <c r="A26" s="147"/>
      <c r="B26" s="138"/>
      <c r="C26" s="160"/>
      <c r="D26" s="160"/>
      <c r="E26" s="161"/>
      <c r="F26" s="61"/>
      <c r="G26" s="61"/>
      <c r="H26" s="61"/>
      <c r="I26" s="61"/>
      <c r="J26" s="61"/>
      <c r="K26" s="61"/>
      <c r="L26" s="61"/>
      <c r="M26" s="61"/>
      <c r="N26" s="61"/>
      <c r="O26" s="61"/>
      <c r="P26" s="61"/>
      <c r="Q26" s="61"/>
      <c r="R26" s="61"/>
      <c r="S26" s="61"/>
      <c r="T26" s="61"/>
      <c r="U26" s="61"/>
      <c r="V26" s="61"/>
      <c r="W26" s="61"/>
      <c r="X26" s="61"/>
      <c r="Y26" s="61"/>
      <c r="Z26" s="142"/>
      <c r="AA26" s="160"/>
    </row>
    <row r="27" spans="1:27" ht="13.5">
      <c r="A27" s="148" t="s">
        <v>101</v>
      </c>
      <c r="B27" s="149"/>
      <c r="C27" s="160"/>
      <c r="D27" s="160"/>
      <c r="E27" s="161"/>
      <c r="F27" s="61"/>
      <c r="G27" s="61"/>
      <c r="H27" s="61"/>
      <c r="I27" s="61"/>
      <c r="J27" s="61"/>
      <c r="K27" s="61"/>
      <c r="L27" s="61"/>
      <c r="M27" s="61"/>
      <c r="N27" s="61"/>
      <c r="O27" s="61"/>
      <c r="P27" s="61"/>
      <c r="Q27" s="61"/>
      <c r="R27" s="61"/>
      <c r="S27" s="61"/>
      <c r="T27" s="61"/>
      <c r="U27" s="61"/>
      <c r="V27" s="61"/>
      <c r="W27" s="61"/>
      <c r="X27" s="61"/>
      <c r="Y27" s="61"/>
      <c r="Z27" s="142"/>
      <c r="AA27" s="160"/>
    </row>
    <row r="28" spans="1:27" ht="13.5">
      <c r="A28" s="137" t="s">
        <v>78</v>
      </c>
      <c r="B28" s="138"/>
      <c r="C28" s="158">
        <f aca="true" t="shared" si="5" ref="C28:Y28">SUM(C29:C31)</f>
        <v>0</v>
      </c>
      <c r="D28" s="158">
        <f>SUM(D29:D31)</f>
        <v>0</v>
      </c>
      <c r="E28" s="159">
        <f t="shared" si="5"/>
        <v>107992991</v>
      </c>
      <c r="F28" s="102">
        <f t="shared" si="5"/>
        <v>107992991</v>
      </c>
      <c r="G28" s="102">
        <f t="shared" si="5"/>
        <v>8579842</v>
      </c>
      <c r="H28" s="102">
        <f t="shared" si="5"/>
        <v>0</v>
      </c>
      <c r="I28" s="102">
        <f t="shared" si="5"/>
        <v>0</v>
      </c>
      <c r="J28" s="102">
        <f t="shared" si="5"/>
        <v>8579842</v>
      </c>
      <c r="K28" s="102">
        <f t="shared" si="5"/>
        <v>0</v>
      </c>
      <c r="L28" s="102">
        <f t="shared" si="5"/>
        <v>0</v>
      </c>
      <c r="M28" s="102">
        <f t="shared" si="5"/>
        <v>0</v>
      </c>
      <c r="N28" s="102">
        <f t="shared" si="5"/>
        <v>0</v>
      </c>
      <c r="O28" s="102">
        <f t="shared" si="5"/>
        <v>0</v>
      </c>
      <c r="P28" s="102">
        <f t="shared" si="5"/>
        <v>0</v>
      </c>
      <c r="Q28" s="102">
        <f t="shared" si="5"/>
        <v>0</v>
      </c>
      <c r="R28" s="102">
        <f t="shared" si="5"/>
        <v>0</v>
      </c>
      <c r="S28" s="102">
        <f t="shared" si="5"/>
        <v>0</v>
      </c>
      <c r="T28" s="102">
        <f t="shared" si="5"/>
        <v>0</v>
      </c>
      <c r="U28" s="102">
        <f t="shared" si="5"/>
        <v>0</v>
      </c>
      <c r="V28" s="102">
        <f t="shared" si="5"/>
        <v>0</v>
      </c>
      <c r="W28" s="102">
        <f t="shared" si="5"/>
        <v>8579842</v>
      </c>
      <c r="X28" s="102">
        <f t="shared" si="5"/>
        <v>26998158</v>
      </c>
      <c r="Y28" s="102">
        <f t="shared" si="5"/>
        <v>-18418316</v>
      </c>
      <c r="Z28" s="139">
        <f>+IF(X28&lt;&gt;0,+(Y28/X28)*100,0)</f>
        <v>-68.22063934880298</v>
      </c>
      <c r="AA28" s="158">
        <f>SUM(AA29:AA31)</f>
        <v>107992991</v>
      </c>
    </row>
    <row r="29" spans="1:27" ht="13.5">
      <c r="A29" s="140" t="s">
        <v>79</v>
      </c>
      <c r="B29" s="138"/>
      <c r="C29" s="160"/>
      <c r="D29" s="160"/>
      <c r="E29" s="161">
        <v>46678140</v>
      </c>
      <c r="F29" s="61">
        <v>46678140</v>
      </c>
      <c r="G29" s="61">
        <v>2724716</v>
      </c>
      <c r="H29" s="61"/>
      <c r="I29" s="61"/>
      <c r="J29" s="61">
        <v>2724716</v>
      </c>
      <c r="K29" s="61"/>
      <c r="L29" s="61"/>
      <c r="M29" s="61"/>
      <c r="N29" s="61"/>
      <c r="O29" s="61"/>
      <c r="P29" s="61"/>
      <c r="Q29" s="61"/>
      <c r="R29" s="61"/>
      <c r="S29" s="61"/>
      <c r="T29" s="61"/>
      <c r="U29" s="61"/>
      <c r="V29" s="61"/>
      <c r="W29" s="61">
        <v>2724716</v>
      </c>
      <c r="X29" s="61">
        <v>11669502</v>
      </c>
      <c r="Y29" s="61">
        <v>-8944786</v>
      </c>
      <c r="Z29" s="142">
        <v>-76.65</v>
      </c>
      <c r="AA29" s="160">
        <v>46678140</v>
      </c>
    </row>
    <row r="30" spans="1:27" ht="13.5">
      <c r="A30" s="140" t="s">
        <v>80</v>
      </c>
      <c r="B30" s="138"/>
      <c r="C30" s="162"/>
      <c r="D30" s="162"/>
      <c r="E30" s="163">
        <v>61314851</v>
      </c>
      <c r="F30" s="164">
        <v>61314851</v>
      </c>
      <c r="G30" s="164">
        <v>5855126</v>
      </c>
      <c r="H30" s="164"/>
      <c r="I30" s="164"/>
      <c r="J30" s="164">
        <v>5855126</v>
      </c>
      <c r="K30" s="164"/>
      <c r="L30" s="164"/>
      <c r="M30" s="164"/>
      <c r="N30" s="164"/>
      <c r="O30" s="164"/>
      <c r="P30" s="164"/>
      <c r="Q30" s="164"/>
      <c r="R30" s="164"/>
      <c r="S30" s="164"/>
      <c r="T30" s="164"/>
      <c r="U30" s="164"/>
      <c r="V30" s="164"/>
      <c r="W30" s="164">
        <v>5855126</v>
      </c>
      <c r="X30" s="164">
        <v>15328656</v>
      </c>
      <c r="Y30" s="164">
        <v>-9473530</v>
      </c>
      <c r="Z30" s="143">
        <v>-61.8</v>
      </c>
      <c r="AA30" s="162">
        <v>61314851</v>
      </c>
    </row>
    <row r="31" spans="1:27" ht="13.5">
      <c r="A31" s="140" t="s">
        <v>81</v>
      </c>
      <c r="B31" s="138"/>
      <c r="C31" s="160"/>
      <c r="D31" s="160"/>
      <c r="E31" s="161"/>
      <c r="F31" s="61"/>
      <c r="G31" s="61"/>
      <c r="H31" s="61"/>
      <c r="I31" s="61"/>
      <c r="J31" s="61"/>
      <c r="K31" s="61"/>
      <c r="L31" s="61"/>
      <c r="M31" s="61"/>
      <c r="N31" s="61"/>
      <c r="O31" s="61"/>
      <c r="P31" s="61"/>
      <c r="Q31" s="61"/>
      <c r="R31" s="61"/>
      <c r="S31" s="61"/>
      <c r="T31" s="61"/>
      <c r="U31" s="61"/>
      <c r="V31" s="61"/>
      <c r="W31" s="61"/>
      <c r="X31" s="61"/>
      <c r="Y31" s="61"/>
      <c r="Z31" s="142"/>
      <c r="AA31" s="160"/>
    </row>
    <row r="32" spans="1:27" ht="13.5">
      <c r="A32" s="137" t="s">
        <v>82</v>
      </c>
      <c r="B32" s="138"/>
      <c r="C32" s="158">
        <f aca="true" t="shared" si="6" ref="C32:Y32">SUM(C33:C37)</f>
        <v>0</v>
      </c>
      <c r="D32" s="158">
        <f>SUM(D33:D37)</f>
        <v>0</v>
      </c>
      <c r="E32" s="159">
        <f t="shared" si="6"/>
        <v>22185827</v>
      </c>
      <c r="F32" s="102">
        <f t="shared" si="6"/>
        <v>22185827</v>
      </c>
      <c r="G32" s="102">
        <f t="shared" si="6"/>
        <v>1725920</v>
      </c>
      <c r="H32" s="102">
        <f t="shared" si="6"/>
        <v>0</v>
      </c>
      <c r="I32" s="102">
        <f t="shared" si="6"/>
        <v>0</v>
      </c>
      <c r="J32" s="102">
        <f t="shared" si="6"/>
        <v>1725920</v>
      </c>
      <c r="K32" s="102">
        <f t="shared" si="6"/>
        <v>0</v>
      </c>
      <c r="L32" s="102">
        <f t="shared" si="6"/>
        <v>0</v>
      </c>
      <c r="M32" s="102">
        <f t="shared" si="6"/>
        <v>0</v>
      </c>
      <c r="N32" s="102">
        <f t="shared" si="6"/>
        <v>0</v>
      </c>
      <c r="O32" s="102">
        <f t="shared" si="6"/>
        <v>0</v>
      </c>
      <c r="P32" s="102">
        <f t="shared" si="6"/>
        <v>0</v>
      </c>
      <c r="Q32" s="102">
        <f t="shared" si="6"/>
        <v>0</v>
      </c>
      <c r="R32" s="102">
        <f t="shared" si="6"/>
        <v>0</v>
      </c>
      <c r="S32" s="102">
        <f t="shared" si="6"/>
        <v>0</v>
      </c>
      <c r="T32" s="102">
        <f t="shared" si="6"/>
        <v>0</v>
      </c>
      <c r="U32" s="102">
        <f t="shared" si="6"/>
        <v>0</v>
      </c>
      <c r="V32" s="102">
        <f t="shared" si="6"/>
        <v>0</v>
      </c>
      <c r="W32" s="102">
        <f t="shared" si="6"/>
        <v>1725920</v>
      </c>
      <c r="X32" s="102">
        <f t="shared" si="6"/>
        <v>5546439</v>
      </c>
      <c r="Y32" s="102">
        <f t="shared" si="6"/>
        <v>-3820519</v>
      </c>
      <c r="Z32" s="139">
        <f>+IF(X32&lt;&gt;0,+(Y32/X32)*100,0)</f>
        <v>-68.88237660235693</v>
      </c>
      <c r="AA32" s="158">
        <f>SUM(AA33:AA37)</f>
        <v>22185827</v>
      </c>
    </row>
    <row r="33" spans="1:27" ht="13.5">
      <c r="A33" s="140" t="s">
        <v>83</v>
      </c>
      <c r="B33" s="138"/>
      <c r="C33" s="160"/>
      <c r="D33" s="160"/>
      <c r="E33" s="161">
        <v>9351540</v>
      </c>
      <c r="F33" s="61">
        <v>9351540</v>
      </c>
      <c r="G33" s="61">
        <v>736183</v>
      </c>
      <c r="H33" s="61"/>
      <c r="I33" s="61"/>
      <c r="J33" s="61">
        <v>736183</v>
      </c>
      <c r="K33" s="61"/>
      <c r="L33" s="61"/>
      <c r="M33" s="61"/>
      <c r="N33" s="61"/>
      <c r="O33" s="61"/>
      <c r="P33" s="61"/>
      <c r="Q33" s="61"/>
      <c r="R33" s="61"/>
      <c r="S33" s="61"/>
      <c r="T33" s="61"/>
      <c r="U33" s="61"/>
      <c r="V33" s="61"/>
      <c r="W33" s="61">
        <v>736183</v>
      </c>
      <c r="X33" s="61">
        <v>2337888</v>
      </c>
      <c r="Y33" s="61">
        <v>-1601705</v>
      </c>
      <c r="Z33" s="142">
        <v>-68.51</v>
      </c>
      <c r="AA33" s="160">
        <v>9351540</v>
      </c>
    </row>
    <row r="34" spans="1:27" ht="13.5">
      <c r="A34" s="140" t="s">
        <v>84</v>
      </c>
      <c r="B34" s="138"/>
      <c r="C34" s="160"/>
      <c r="D34" s="160"/>
      <c r="E34" s="161"/>
      <c r="F34" s="61"/>
      <c r="G34" s="61"/>
      <c r="H34" s="61"/>
      <c r="I34" s="61"/>
      <c r="J34" s="61"/>
      <c r="K34" s="61"/>
      <c r="L34" s="61"/>
      <c r="M34" s="61"/>
      <c r="N34" s="61"/>
      <c r="O34" s="61"/>
      <c r="P34" s="61"/>
      <c r="Q34" s="61"/>
      <c r="R34" s="61"/>
      <c r="S34" s="61"/>
      <c r="T34" s="61"/>
      <c r="U34" s="61"/>
      <c r="V34" s="61"/>
      <c r="W34" s="61"/>
      <c r="X34" s="61"/>
      <c r="Y34" s="61"/>
      <c r="Z34" s="142"/>
      <c r="AA34" s="160"/>
    </row>
    <row r="35" spans="1:27" ht="13.5">
      <c r="A35" s="140" t="s">
        <v>85</v>
      </c>
      <c r="B35" s="138"/>
      <c r="C35" s="160"/>
      <c r="D35" s="160"/>
      <c r="E35" s="161">
        <v>12834287</v>
      </c>
      <c r="F35" s="61">
        <v>12834287</v>
      </c>
      <c r="G35" s="61">
        <v>989737</v>
      </c>
      <c r="H35" s="61"/>
      <c r="I35" s="61"/>
      <c r="J35" s="61">
        <v>989737</v>
      </c>
      <c r="K35" s="61"/>
      <c r="L35" s="61"/>
      <c r="M35" s="61"/>
      <c r="N35" s="61"/>
      <c r="O35" s="61"/>
      <c r="P35" s="61"/>
      <c r="Q35" s="61"/>
      <c r="R35" s="61"/>
      <c r="S35" s="61"/>
      <c r="T35" s="61"/>
      <c r="U35" s="61"/>
      <c r="V35" s="61"/>
      <c r="W35" s="61">
        <v>989737</v>
      </c>
      <c r="X35" s="61">
        <v>3208551</v>
      </c>
      <c r="Y35" s="61">
        <v>-2218814</v>
      </c>
      <c r="Z35" s="142">
        <v>-69.15</v>
      </c>
      <c r="AA35" s="160">
        <v>12834287</v>
      </c>
    </row>
    <row r="36" spans="1:27" ht="13.5">
      <c r="A36" s="140" t="s">
        <v>86</v>
      </c>
      <c r="B36" s="138"/>
      <c r="C36" s="160"/>
      <c r="D36" s="160"/>
      <c r="E36" s="161"/>
      <c r="F36" s="61"/>
      <c r="G36" s="61"/>
      <c r="H36" s="61"/>
      <c r="I36" s="61"/>
      <c r="J36" s="61"/>
      <c r="K36" s="61"/>
      <c r="L36" s="61"/>
      <c r="M36" s="61"/>
      <c r="N36" s="61"/>
      <c r="O36" s="61"/>
      <c r="P36" s="61"/>
      <c r="Q36" s="61"/>
      <c r="R36" s="61"/>
      <c r="S36" s="61"/>
      <c r="T36" s="61"/>
      <c r="U36" s="61"/>
      <c r="V36" s="61"/>
      <c r="W36" s="61"/>
      <c r="X36" s="61"/>
      <c r="Y36" s="61"/>
      <c r="Z36" s="142"/>
      <c r="AA36" s="160"/>
    </row>
    <row r="37" spans="1:27" ht="13.5">
      <c r="A37" s="140" t="s">
        <v>87</v>
      </c>
      <c r="B37" s="138"/>
      <c r="C37" s="162"/>
      <c r="D37" s="162"/>
      <c r="E37" s="163"/>
      <c r="F37" s="164"/>
      <c r="G37" s="164"/>
      <c r="H37" s="164"/>
      <c r="I37" s="164"/>
      <c r="J37" s="164"/>
      <c r="K37" s="164"/>
      <c r="L37" s="164"/>
      <c r="M37" s="164"/>
      <c r="N37" s="164"/>
      <c r="O37" s="164"/>
      <c r="P37" s="164"/>
      <c r="Q37" s="164"/>
      <c r="R37" s="164"/>
      <c r="S37" s="164"/>
      <c r="T37" s="164"/>
      <c r="U37" s="164"/>
      <c r="V37" s="164"/>
      <c r="W37" s="164"/>
      <c r="X37" s="164"/>
      <c r="Y37" s="164"/>
      <c r="Z37" s="143"/>
      <c r="AA37" s="162"/>
    </row>
    <row r="38" spans="1:27" ht="13.5">
      <c r="A38" s="137" t="s">
        <v>88</v>
      </c>
      <c r="B38" s="144"/>
      <c r="C38" s="158">
        <f aca="true" t="shared" si="7" ref="C38:Y38">SUM(C39:C41)</f>
        <v>0</v>
      </c>
      <c r="D38" s="158">
        <f>SUM(D39:D41)</f>
        <v>0</v>
      </c>
      <c r="E38" s="159">
        <f t="shared" si="7"/>
        <v>22332527</v>
      </c>
      <c r="F38" s="102">
        <f t="shared" si="7"/>
        <v>22332527</v>
      </c>
      <c r="G38" s="102">
        <f t="shared" si="7"/>
        <v>2130252</v>
      </c>
      <c r="H38" s="102">
        <f t="shared" si="7"/>
        <v>0</v>
      </c>
      <c r="I38" s="102">
        <f t="shared" si="7"/>
        <v>0</v>
      </c>
      <c r="J38" s="102">
        <f t="shared" si="7"/>
        <v>2130252</v>
      </c>
      <c r="K38" s="102">
        <f t="shared" si="7"/>
        <v>0</v>
      </c>
      <c r="L38" s="102">
        <f t="shared" si="7"/>
        <v>0</v>
      </c>
      <c r="M38" s="102">
        <f t="shared" si="7"/>
        <v>0</v>
      </c>
      <c r="N38" s="102">
        <f t="shared" si="7"/>
        <v>0</v>
      </c>
      <c r="O38" s="102">
        <f t="shared" si="7"/>
        <v>0</v>
      </c>
      <c r="P38" s="102">
        <f t="shared" si="7"/>
        <v>0</v>
      </c>
      <c r="Q38" s="102">
        <f t="shared" si="7"/>
        <v>0</v>
      </c>
      <c r="R38" s="102">
        <f t="shared" si="7"/>
        <v>0</v>
      </c>
      <c r="S38" s="102">
        <f t="shared" si="7"/>
        <v>0</v>
      </c>
      <c r="T38" s="102">
        <f t="shared" si="7"/>
        <v>0</v>
      </c>
      <c r="U38" s="102">
        <f t="shared" si="7"/>
        <v>0</v>
      </c>
      <c r="V38" s="102">
        <f t="shared" si="7"/>
        <v>0</v>
      </c>
      <c r="W38" s="102">
        <f t="shared" si="7"/>
        <v>2130252</v>
      </c>
      <c r="X38" s="102">
        <f t="shared" si="7"/>
        <v>5583102</v>
      </c>
      <c r="Y38" s="102">
        <f t="shared" si="7"/>
        <v>-3452850</v>
      </c>
      <c r="Z38" s="139">
        <f>+IF(X38&lt;&gt;0,+(Y38/X38)*100,0)</f>
        <v>-61.84465195154951</v>
      </c>
      <c r="AA38" s="158">
        <f>SUM(AA39:AA41)</f>
        <v>22332527</v>
      </c>
    </row>
    <row r="39" spans="1:27" ht="13.5">
      <c r="A39" s="140" t="s">
        <v>89</v>
      </c>
      <c r="B39" s="138"/>
      <c r="C39" s="160"/>
      <c r="D39" s="160"/>
      <c r="E39" s="161">
        <v>22332527</v>
      </c>
      <c r="F39" s="61">
        <v>22332527</v>
      </c>
      <c r="G39" s="61">
        <v>2130252</v>
      </c>
      <c r="H39" s="61"/>
      <c r="I39" s="61"/>
      <c r="J39" s="61">
        <v>2130252</v>
      </c>
      <c r="K39" s="61"/>
      <c r="L39" s="61"/>
      <c r="M39" s="61"/>
      <c r="N39" s="61"/>
      <c r="O39" s="61"/>
      <c r="P39" s="61"/>
      <c r="Q39" s="61"/>
      <c r="R39" s="61"/>
      <c r="S39" s="61"/>
      <c r="T39" s="61"/>
      <c r="U39" s="61"/>
      <c r="V39" s="61"/>
      <c r="W39" s="61">
        <v>2130252</v>
      </c>
      <c r="X39" s="61">
        <v>5583102</v>
      </c>
      <c r="Y39" s="61">
        <v>-3452850</v>
      </c>
      <c r="Z39" s="142">
        <v>-61.84</v>
      </c>
      <c r="AA39" s="160">
        <v>22332527</v>
      </c>
    </row>
    <row r="40" spans="1:27" ht="13.5">
      <c r="A40" s="140" t="s">
        <v>90</v>
      </c>
      <c r="B40" s="138"/>
      <c r="C40" s="160"/>
      <c r="D40" s="160"/>
      <c r="E40" s="161"/>
      <c r="F40" s="61"/>
      <c r="G40" s="61"/>
      <c r="H40" s="61"/>
      <c r="I40" s="61"/>
      <c r="J40" s="61"/>
      <c r="K40" s="61"/>
      <c r="L40" s="61"/>
      <c r="M40" s="61"/>
      <c r="N40" s="61"/>
      <c r="O40" s="61"/>
      <c r="P40" s="61"/>
      <c r="Q40" s="61"/>
      <c r="R40" s="61"/>
      <c r="S40" s="61"/>
      <c r="T40" s="61"/>
      <c r="U40" s="61"/>
      <c r="V40" s="61"/>
      <c r="W40" s="61"/>
      <c r="X40" s="61"/>
      <c r="Y40" s="61"/>
      <c r="Z40" s="142"/>
      <c r="AA40" s="160"/>
    </row>
    <row r="41" spans="1:27" ht="13.5">
      <c r="A41" s="140" t="s">
        <v>91</v>
      </c>
      <c r="B41" s="138"/>
      <c r="C41" s="160"/>
      <c r="D41" s="160"/>
      <c r="E41" s="161"/>
      <c r="F41" s="61"/>
      <c r="G41" s="61"/>
      <c r="H41" s="61"/>
      <c r="I41" s="61"/>
      <c r="J41" s="61"/>
      <c r="K41" s="61"/>
      <c r="L41" s="61"/>
      <c r="M41" s="61"/>
      <c r="N41" s="61"/>
      <c r="O41" s="61"/>
      <c r="P41" s="61"/>
      <c r="Q41" s="61"/>
      <c r="R41" s="61"/>
      <c r="S41" s="61"/>
      <c r="T41" s="61"/>
      <c r="U41" s="61"/>
      <c r="V41" s="61"/>
      <c r="W41" s="61"/>
      <c r="X41" s="61"/>
      <c r="Y41" s="61"/>
      <c r="Z41" s="142"/>
      <c r="AA41" s="160"/>
    </row>
    <row r="42" spans="1:27" ht="13.5">
      <c r="A42" s="137" t="s">
        <v>92</v>
      </c>
      <c r="B42" s="144"/>
      <c r="C42" s="158">
        <f aca="true" t="shared" si="8" ref="C42:Y42">SUM(C43:C46)</f>
        <v>0</v>
      </c>
      <c r="D42" s="158">
        <f>SUM(D43:D46)</f>
        <v>0</v>
      </c>
      <c r="E42" s="159">
        <f t="shared" si="8"/>
        <v>3000000</v>
      </c>
      <c r="F42" s="102">
        <f t="shared" si="8"/>
        <v>3000000</v>
      </c>
      <c r="G42" s="102">
        <f t="shared" si="8"/>
        <v>0</v>
      </c>
      <c r="H42" s="102">
        <f t="shared" si="8"/>
        <v>0</v>
      </c>
      <c r="I42" s="102">
        <f t="shared" si="8"/>
        <v>0</v>
      </c>
      <c r="J42" s="102">
        <f t="shared" si="8"/>
        <v>0</v>
      </c>
      <c r="K42" s="102">
        <f t="shared" si="8"/>
        <v>0</v>
      </c>
      <c r="L42" s="102">
        <f t="shared" si="8"/>
        <v>0</v>
      </c>
      <c r="M42" s="102">
        <f t="shared" si="8"/>
        <v>0</v>
      </c>
      <c r="N42" s="102">
        <f t="shared" si="8"/>
        <v>0</v>
      </c>
      <c r="O42" s="102">
        <f t="shared" si="8"/>
        <v>0</v>
      </c>
      <c r="P42" s="102">
        <f t="shared" si="8"/>
        <v>0</v>
      </c>
      <c r="Q42" s="102">
        <f t="shared" si="8"/>
        <v>0</v>
      </c>
      <c r="R42" s="102">
        <f t="shared" si="8"/>
        <v>0</v>
      </c>
      <c r="S42" s="102">
        <f t="shared" si="8"/>
        <v>0</v>
      </c>
      <c r="T42" s="102">
        <f t="shared" si="8"/>
        <v>0</v>
      </c>
      <c r="U42" s="102">
        <f t="shared" si="8"/>
        <v>0</v>
      </c>
      <c r="V42" s="102">
        <f t="shared" si="8"/>
        <v>0</v>
      </c>
      <c r="W42" s="102">
        <f t="shared" si="8"/>
        <v>0</v>
      </c>
      <c r="X42" s="102">
        <f t="shared" si="8"/>
        <v>750000</v>
      </c>
      <c r="Y42" s="102">
        <f t="shared" si="8"/>
        <v>-750000</v>
      </c>
      <c r="Z42" s="139">
        <f>+IF(X42&lt;&gt;0,+(Y42/X42)*100,0)</f>
        <v>-100</v>
      </c>
      <c r="AA42" s="158">
        <f>SUM(AA43:AA46)</f>
        <v>3000000</v>
      </c>
    </row>
    <row r="43" spans="1:27" ht="13.5">
      <c r="A43" s="140" t="s">
        <v>93</v>
      </c>
      <c r="B43" s="138"/>
      <c r="C43" s="160"/>
      <c r="D43" s="160"/>
      <c r="E43" s="161">
        <v>3000000</v>
      </c>
      <c r="F43" s="61">
        <v>3000000</v>
      </c>
      <c r="G43" s="61"/>
      <c r="H43" s="61"/>
      <c r="I43" s="61"/>
      <c r="J43" s="61"/>
      <c r="K43" s="61"/>
      <c r="L43" s="61"/>
      <c r="M43" s="61"/>
      <c r="N43" s="61"/>
      <c r="O43" s="61"/>
      <c r="P43" s="61"/>
      <c r="Q43" s="61"/>
      <c r="R43" s="61"/>
      <c r="S43" s="61"/>
      <c r="T43" s="61"/>
      <c r="U43" s="61"/>
      <c r="V43" s="61"/>
      <c r="W43" s="61"/>
      <c r="X43" s="61">
        <v>750000</v>
      </c>
      <c r="Y43" s="61">
        <v>-750000</v>
      </c>
      <c r="Z43" s="142">
        <v>-100</v>
      </c>
      <c r="AA43" s="160">
        <v>3000000</v>
      </c>
    </row>
    <row r="44" spans="1:27" ht="13.5">
      <c r="A44" s="140" t="s">
        <v>94</v>
      </c>
      <c r="B44" s="138"/>
      <c r="C44" s="160"/>
      <c r="D44" s="160"/>
      <c r="E44" s="161"/>
      <c r="F44" s="61"/>
      <c r="G44" s="61"/>
      <c r="H44" s="61"/>
      <c r="I44" s="61"/>
      <c r="J44" s="61"/>
      <c r="K44" s="61"/>
      <c r="L44" s="61"/>
      <c r="M44" s="61"/>
      <c r="N44" s="61"/>
      <c r="O44" s="61"/>
      <c r="P44" s="61"/>
      <c r="Q44" s="61"/>
      <c r="R44" s="61"/>
      <c r="S44" s="61"/>
      <c r="T44" s="61"/>
      <c r="U44" s="61"/>
      <c r="V44" s="61"/>
      <c r="W44" s="61"/>
      <c r="X44" s="61"/>
      <c r="Y44" s="61"/>
      <c r="Z44" s="142"/>
      <c r="AA44" s="160"/>
    </row>
    <row r="45" spans="1:27" ht="13.5">
      <c r="A45" s="140" t="s">
        <v>95</v>
      </c>
      <c r="B45" s="138"/>
      <c r="C45" s="162"/>
      <c r="D45" s="162"/>
      <c r="E45" s="163"/>
      <c r="F45" s="164"/>
      <c r="G45" s="164"/>
      <c r="H45" s="164"/>
      <c r="I45" s="164"/>
      <c r="J45" s="164"/>
      <c r="K45" s="164"/>
      <c r="L45" s="164"/>
      <c r="M45" s="164"/>
      <c r="N45" s="164"/>
      <c r="O45" s="164"/>
      <c r="P45" s="164"/>
      <c r="Q45" s="164"/>
      <c r="R45" s="164"/>
      <c r="S45" s="164"/>
      <c r="T45" s="164"/>
      <c r="U45" s="164"/>
      <c r="V45" s="164"/>
      <c r="W45" s="164"/>
      <c r="X45" s="164"/>
      <c r="Y45" s="164"/>
      <c r="Z45" s="143"/>
      <c r="AA45" s="162"/>
    </row>
    <row r="46" spans="1:27" ht="13.5">
      <c r="A46" s="140" t="s">
        <v>96</v>
      </c>
      <c r="B46" s="138"/>
      <c r="C46" s="160"/>
      <c r="D46" s="160"/>
      <c r="E46" s="161"/>
      <c r="F46" s="61"/>
      <c r="G46" s="61"/>
      <c r="H46" s="61"/>
      <c r="I46" s="61"/>
      <c r="J46" s="61"/>
      <c r="K46" s="61"/>
      <c r="L46" s="61"/>
      <c r="M46" s="61"/>
      <c r="N46" s="61"/>
      <c r="O46" s="61"/>
      <c r="P46" s="61"/>
      <c r="Q46" s="61"/>
      <c r="R46" s="61"/>
      <c r="S46" s="61"/>
      <c r="T46" s="61"/>
      <c r="U46" s="61"/>
      <c r="V46" s="61"/>
      <c r="W46" s="61"/>
      <c r="X46" s="61"/>
      <c r="Y46" s="61"/>
      <c r="Z46" s="142"/>
      <c r="AA46" s="160"/>
    </row>
    <row r="47" spans="1:27" ht="13.5">
      <c r="A47" s="137" t="s">
        <v>97</v>
      </c>
      <c r="B47" s="144" t="s">
        <v>98</v>
      </c>
      <c r="C47" s="158"/>
      <c r="D47" s="158"/>
      <c r="E47" s="159"/>
      <c r="F47" s="102"/>
      <c r="G47" s="102"/>
      <c r="H47" s="102"/>
      <c r="I47" s="102"/>
      <c r="J47" s="102"/>
      <c r="K47" s="102"/>
      <c r="L47" s="102"/>
      <c r="M47" s="102"/>
      <c r="N47" s="102"/>
      <c r="O47" s="102"/>
      <c r="P47" s="102"/>
      <c r="Q47" s="102"/>
      <c r="R47" s="102"/>
      <c r="S47" s="102"/>
      <c r="T47" s="102"/>
      <c r="U47" s="102"/>
      <c r="V47" s="102"/>
      <c r="W47" s="102"/>
      <c r="X47" s="102"/>
      <c r="Y47" s="102"/>
      <c r="Z47" s="139"/>
      <c r="AA47" s="158"/>
    </row>
    <row r="48" spans="1:27" ht="13.5">
      <c r="A48" s="145" t="s">
        <v>102</v>
      </c>
      <c r="B48" s="146" t="s">
        <v>103</v>
      </c>
      <c r="C48" s="174">
        <f aca="true" t="shared" si="9" ref="C48:Y48">+C28+C32+C38+C42+C47</f>
        <v>0</v>
      </c>
      <c r="D48" s="174">
        <f>+D28+D32+D38+D42+D47</f>
        <v>0</v>
      </c>
      <c r="E48" s="175">
        <f t="shared" si="9"/>
        <v>155511345</v>
      </c>
      <c r="F48" s="73">
        <f t="shared" si="9"/>
        <v>155511345</v>
      </c>
      <c r="G48" s="73">
        <f t="shared" si="9"/>
        <v>12436014</v>
      </c>
      <c r="H48" s="73">
        <f t="shared" si="9"/>
        <v>0</v>
      </c>
      <c r="I48" s="73">
        <f t="shared" si="9"/>
        <v>0</v>
      </c>
      <c r="J48" s="73">
        <f t="shared" si="9"/>
        <v>12436014</v>
      </c>
      <c r="K48" s="73">
        <f t="shared" si="9"/>
        <v>0</v>
      </c>
      <c r="L48" s="73">
        <f t="shared" si="9"/>
        <v>0</v>
      </c>
      <c r="M48" s="73">
        <f t="shared" si="9"/>
        <v>0</v>
      </c>
      <c r="N48" s="73">
        <f t="shared" si="9"/>
        <v>0</v>
      </c>
      <c r="O48" s="73">
        <f t="shared" si="9"/>
        <v>0</v>
      </c>
      <c r="P48" s="73">
        <f t="shared" si="9"/>
        <v>0</v>
      </c>
      <c r="Q48" s="73">
        <f t="shared" si="9"/>
        <v>0</v>
      </c>
      <c r="R48" s="73">
        <f t="shared" si="9"/>
        <v>0</v>
      </c>
      <c r="S48" s="73">
        <f t="shared" si="9"/>
        <v>0</v>
      </c>
      <c r="T48" s="73">
        <f t="shared" si="9"/>
        <v>0</v>
      </c>
      <c r="U48" s="73">
        <f t="shared" si="9"/>
        <v>0</v>
      </c>
      <c r="V48" s="73">
        <f t="shared" si="9"/>
        <v>0</v>
      </c>
      <c r="W48" s="73">
        <f t="shared" si="9"/>
        <v>12436014</v>
      </c>
      <c r="X48" s="73">
        <f t="shared" si="9"/>
        <v>38877699</v>
      </c>
      <c r="Y48" s="73">
        <f t="shared" si="9"/>
        <v>-26441685</v>
      </c>
      <c r="Z48" s="176">
        <f>+IF(X48&lt;&gt;0,+(Y48/X48)*100,0)</f>
        <v>-68.01247419503916</v>
      </c>
      <c r="AA48" s="174">
        <f>+AA28+AA32+AA38+AA42+AA47</f>
        <v>155511345</v>
      </c>
    </row>
    <row r="49" spans="1:27" ht="13.5">
      <c r="A49" s="150"/>
      <c r="B49" s="151"/>
      <c r="C49" s="177">
        <f aca="true" t="shared" si="10" ref="C49:Y49">+C25-C48</f>
        <v>0</v>
      </c>
      <c r="D49" s="177">
        <f>+D25-D48</f>
        <v>0</v>
      </c>
      <c r="E49" s="178">
        <f t="shared" si="10"/>
        <v>-155511345</v>
      </c>
      <c r="F49" s="179">
        <f t="shared" si="10"/>
        <v>-155511345</v>
      </c>
      <c r="G49" s="179">
        <f t="shared" si="10"/>
        <v>40066402</v>
      </c>
      <c r="H49" s="179">
        <f t="shared" si="10"/>
        <v>0</v>
      </c>
      <c r="I49" s="179">
        <f t="shared" si="10"/>
        <v>0</v>
      </c>
      <c r="J49" s="179">
        <f t="shared" si="10"/>
        <v>40066402</v>
      </c>
      <c r="K49" s="179">
        <f t="shared" si="10"/>
        <v>0</v>
      </c>
      <c r="L49" s="179">
        <f t="shared" si="10"/>
        <v>0</v>
      </c>
      <c r="M49" s="179">
        <f t="shared" si="10"/>
        <v>0</v>
      </c>
      <c r="N49" s="179">
        <f t="shared" si="10"/>
        <v>0</v>
      </c>
      <c r="O49" s="179">
        <f t="shared" si="10"/>
        <v>0</v>
      </c>
      <c r="P49" s="179">
        <f t="shared" si="10"/>
        <v>0</v>
      </c>
      <c r="Q49" s="179">
        <f t="shared" si="10"/>
        <v>0</v>
      </c>
      <c r="R49" s="179">
        <f t="shared" si="10"/>
        <v>0</v>
      </c>
      <c r="S49" s="179">
        <f t="shared" si="10"/>
        <v>0</v>
      </c>
      <c r="T49" s="179">
        <f t="shared" si="10"/>
        <v>0</v>
      </c>
      <c r="U49" s="179">
        <f t="shared" si="10"/>
        <v>0</v>
      </c>
      <c r="V49" s="179">
        <f t="shared" si="10"/>
        <v>0</v>
      </c>
      <c r="W49" s="179">
        <f t="shared" si="10"/>
        <v>40066402</v>
      </c>
      <c r="X49" s="179">
        <f>IF(F25=F48,0,X25-X48)</f>
        <v>-38877699</v>
      </c>
      <c r="Y49" s="179">
        <f t="shared" si="10"/>
        <v>78944101</v>
      </c>
      <c r="Z49" s="180">
        <f>+IF(X49&lt;&gt;0,+(Y49/X49)*100,0)</f>
        <v>-203.05754463503612</v>
      </c>
      <c r="AA49" s="177">
        <f>+AA25-AA48</f>
        <v>-155511345</v>
      </c>
    </row>
    <row r="50" spans="1:27" ht="13.5">
      <c r="A50" s="152" t="s">
        <v>458</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row>
    <row r="51" spans="1:27" ht="13.5">
      <c r="A51" s="154" t="s">
        <v>459</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row>
    <row r="52" spans="1:27" ht="13.5">
      <c r="A52" s="156" t="s">
        <v>460</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row>
    <row r="53" spans="1:27" ht="13.5">
      <c r="A53" s="154" t="s">
        <v>461</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row>
    <row r="54" spans="1:27" ht="24.75" customHeight="1">
      <c r="A54" s="182" t="s">
        <v>462</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row>
    <row r="55" spans="1:27" ht="13.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row>
    <row r="56" spans="1:27" ht="13.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row>
    <row r="57" spans="1:27" ht="13.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row>
    <row r="58" spans="1:27" ht="13.5">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row>
    <row r="59" spans="1:27" ht="13.5">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row>
    <row r="60" spans="1:27" ht="13.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row>
  </sheetData>
  <sheetProtection/>
  <mergeCells count="2">
    <mergeCell ref="A1:AA1"/>
    <mergeCell ref="E2:AA2"/>
  </mergeCells>
  <printOptions horizontalCentered="1"/>
  <pageMargins left="0.551181102362205" right="0.551181102362205" top="0.590551181102362" bottom="0.31" header="0.31496062992126" footer="0.31496062992126"/>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A252"/>
  <sheetViews>
    <sheetView showGridLines="0" zoomScalePageLayoutView="0" workbookViewId="0" topLeftCell="A1">
      <selection activeCell="B2" sqref="B2"/>
    </sheetView>
  </sheetViews>
  <sheetFormatPr defaultColWidth="9.140625" defaultRowHeight="12.75"/>
  <cols>
    <col min="1" max="1" width="35.7109375" style="0" customWidth="1"/>
    <col min="2" max="2" width="3.8515625" style="0" bestFit="1"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18" customHeight="1">
      <c r="A1" s="407" t="s">
        <v>104</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ht="24.75" customHeight="1">
      <c r="A2" s="165" t="s">
        <v>1</v>
      </c>
      <c r="B2" s="136" t="s">
        <v>463</v>
      </c>
      <c r="C2" s="123" t="s">
        <v>2</v>
      </c>
      <c r="D2" s="123" t="s">
        <v>3</v>
      </c>
      <c r="E2" s="408" t="s">
        <v>4</v>
      </c>
      <c r="F2" s="409"/>
      <c r="G2" s="409"/>
      <c r="H2" s="409"/>
      <c r="I2" s="409"/>
      <c r="J2" s="409"/>
      <c r="K2" s="409"/>
      <c r="L2" s="409"/>
      <c r="M2" s="409"/>
      <c r="N2" s="409"/>
      <c r="O2" s="409"/>
      <c r="P2" s="409"/>
      <c r="Q2" s="409"/>
      <c r="R2" s="409"/>
      <c r="S2" s="409"/>
      <c r="T2" s="409"/>
      <c r="U2" s="409"/>
      <c r="V2" s="409"/>
      <c r="W2" s="409"/>
      <c r="X2" s="409"/>
      <c r="Y2" s="409"/>
      <c r="Z2" s="409"/>
      <c r="AA2" s="410"/>
    </row>
    <row r="3" spans="1:27" ht="24.75" customHeight="1">
      <c r="A3" s="167" t="s">
        <v>5</v>
      </c>
      <c r="B3" s="168"/>
      <c r="C3" s="169" t="s">
        <v>6</v>
      </c>
      <c r="D3" s="169" t="s">
        <v>6</v>
      </c>
      <c r="E3" s="48" t="s">
        <v>7</v>
      </c>
      <c r="F3" s="49" t="s">
        <v>8</v>
      </c>
      <c r="G3" s="49" t="s">
        <v>9</v>
      </c>
      <c r="H3" s="49" t="s">
        <v>10</v>
      </c>
      <c r="I3" s="49" t="s">
        <v>11</v>
      </c>
      <c r="J3" s="49" t="s">
        <v>12</v>
      </c>
      <c r="K3" s="49" t="s">
        <v>13</v>
      </c>
      <c r="L3" s="49" t="s">
        <v>14</v>
      </c>
      <c r="M3" s="49" t="s">
        <v>15</v>
      </c>
      <c r="N3" s="49" t="s">
        <v>16</v>
      </c>
      <c r="O3" s="49" t="s">
        <v>17</v>
      </c>
      <c r="P3" s="49" t="s">
        <v>18</v>
      </c>
      <c r="Q3" s="49" t="s">
        <v>19</v>
      </c>
      <c r="R3" s="49" t="s">
        <v>20</v>
      </c>
      <c r="S3" s="49" t="s">
        <v>21</v>
      </c>
      <c r="T3" s="49" t="s">
        <v>22</v>
      </c>
      <c r="U3" s="49" t="s">
        <v>23</v>
      </c>
      <c r="V3" s="49" t="s">
        <v>24</v>
      </c>
      <c r="W3" s="49" t="s">
        <v>25</v>
      </c>
      <c r="X3" s="49" t="s">
        <v>26</v>
      </c>
      <c r="Y3" s="49" t="s">
        <v>27</v>
      </c>
      <c r="Z3" s="49" t="s">
        <v>28</v>
      </c>
      <c r="AA3" s="51" t="s">
        <v>29</v>
      </c>
    </row>
    <row r="4" spans="1:27" ht="13.5">
      <c r="A4" s="148" t="s">
        <v>77</v>
      </c>
      <c r="B4" s="138"/>
      <c r="C4" s="170"/>
      <c r="D4" s="170"/>
      <c r="E4" s="171"/>
      <c r="F4" s="172"/>
      <c r="G4" s="172"/>
      <c r="H4" s="172"/>
      <c r="I4" s="172"/>
      <c r="J4" s="172"/>
      <c r="K4" s="172"/>
      <c r="L4" s="172"/>
      <c r="M4" s="172"/>
      <c r="N4" s="172"/>
      <c r="O4" s="172"/>
      <c r="P4" s="172"/>
      <c r="Q4" s="172"/>
      <c r="R4" s="172"/>
      <c r="S4" s="172"/>
      <c r="T4" s="172"/>
      <c r="U4" s="172"/>
      <c r="V4" s="172"/>
      <c r="W4" s="172"/>
      <c r="X4" s="172"/>
      <c r="Y4" s="172"/>
      <c r="Z4" s="173"/>
      <c r="AA4" s="170"/>
    </row>
    <row r="5" spans="1:27" ht="13.5">
      <c r="A5" s="137" t="s">
        <v>78</v>
      </c>
      <c r="B5" s="138"/>
      <c r="C5" s="192">
        <f aca="true" t="shared" si="0" ref="C5:Y5">C6+C9+C23</f>
        <v>0</v>
      </c>
      <c r="D5" s="192">
        <f t="shared" si="0"/>
        <v>0</v>
      </c>
      <c r="E5" s="193">
        <f t="shared" si="0"/>
        <v>0</v>
      </c>
      <c r="F5" s="194">
        <f t="shared" si="0"/>
        <v>0</v>
      </c>
      <c r="G5" s="194">
        <f t="shared" si="0"/>
        <v>37704430</v>
      </c>
      <c r="H5" s="194">
        <f t="shared" si="0"/>
        <v>0</v>
      </c>
      <c r="I5" s="194">
        <f t="shared" si="0"/>
        <v>0</v>
      </c>
      <c r="J5" s="194">
        <f t="shared" si="0"/>
        <v>37704430</v>
      </c>
      <c r="K5" s="194">
        <f t="shared" si="0"/>
        <v>0</v>
      </c>
      <c r="L5" s="194">
        <f t="shared" si="0"/>
        <v>0</v>
      </c>
      <c r="M5" s="194">
        <f t="shared" si="0"/>
        <v>0</v>
      </c>
      <c r="N5" s="194">
        <f t="shared" si="0"/>
        <v>0</v>
      </c>
      <c r="O5" s="194">
        <f t="shared" si="0"/>
        <v>0</v>
      </c>
      <c r="P5" s="194">
        <f t="shared" si="0"/>
        <v>0</v>
      </c>
      <c r="Q5" s="194">
        <f t="shared" si="0"/>
        <v>0</v>
      </c>
      <c r="R5" s="194">
        <f t="shared" si="0"/>
        <v>0</v>
      </c>
      <c r="S5" s="194">
        <f t="shared" si="0"/>
        <v>0</v>
      </c>
      <c r="T5" s="194">
        <f t="shared" si="0"/>
        <v>0</v>
      </c>
      <c r="U5" s="194">
        <f t="shared" si="0"/>
        <v>0</v>
      </c>
      <c r="V5" s="194">
        <f t="shared" si="0"/>
        <v>0</v>
      </c>
      <c r="W5" s="194">
        <f t="shared" si="0"/>
        <v>37704430</v>
      </c>
      <c r="X5" s="194">
        <f t="shared" si="0"/>
        <v>0</v>
      </c>
      <c r="Y5" s="194">
        <f t="shared" si="0"/>
        <v>37704430</v>
      </c>
      <c r="Z5" s="183">
        <f>+IF(X5&lt;&gt;0,+(Y5/X5)*100,0)</f>
        <v>0</v>
      </c>
      <c r="AA5" s="192">
        <f>AA6+AA9+AA23</f>
        <v>0</v>
      </c>
    </row>
    <row r="6" spans="1:27" ht="13.5">
      <c r="A6" s="215" t="s">
        <v>79</v>
      </c>
      <c r="B6" s="138"/>
      <c r="C6" s="192">
        <f>SUM(C7:C8)</f>
        <v>0</v>
      </c>
      <c r="D6" s="192">
        <f aca="true" t="shared" si="1" ref="D6:Y6">SUM(D7:D8)</f>
        <v>0</v>
      </c>
      <c r="E6" s="193">
        <f t="shared" si="1"/>
        <v>0</v>
      </c>
      <c r="F6" s="194">
        <f t="shared" si="1"/>
        <v>0</v>
      </c>
      <c r="G6" s="194">
        <f t="shared" si="1"/>
        <v>21666054</v>
      </c>
      <c r="H6" s="194">
        <f t="shared" si="1"/>
        <v>0</v>
      </c>
      <c r="I6" s="194">
        <f t="shared" si="1"/>
        <v>0</v>
      </c>
      <c r="J6" s="194">
        <f t="shared" si="1"/>
        <v>21666054</v>
      </c>
      <c r="K6" s="194">
        <f t="shared" si="1"/>
        <v>0</v>
      </c>
      <c r="L6" s="194">
        <f t="shared" si="1"/>
        <v>0</v>
      </c>
      <c r="M6" s="194">
        <f t="shared" si="1"/>
        <v>0</v>
      </c>
      <c r="N6" s="194">
        <f t="shared" si="1"/>
        <v>0</v>
      </c>
      <c r="O6" s="194">
        <f t="shared" si="1"/>
        <v>0</v>
      </c>
      <c r="P6" s="194">
        <f t="shared" si="1"/>
        <v>0</v>
      </c>
      <c r="Q6" s="194">
        <f t="shared" si="1"/>
        <v>0</v>
      </c>
      <c r="R6" s="194">
        <f t="shared" si="1"/>
        <v>0</v>
      </c>
      <c r="S6" s="194">
        <f t="shared" si="1"/>
        <v>0</v>
      </c>
      <c r="T6" s="194">
        <f t="shared" si="1"/>
        <v>0</v>
      </c>
      <c r="U6" s="194">
        <f t="shared" si="1"/>
        <v>0</v>
      </c>
      <c r="V6" s="194">
        <f t="shared" si="1"/>
        <v>0</v>
      </c>
      <c r="W6" s="194">
        <f t="shared" si="1"/>
        <v>21666054</v>
      </c>
      <c r="X6" s="194">
        <f t="shared" si="1"/>
        <v>0</v>
      </c>
      <c r="Y6" s="194">
        <f t="shared" si="1"/>
        <v>21666054</v>
      </c>
      <c r="Z6" s="183">
        <f>+IF(X6&lt;&gt;0,+(Y6/X6)*100,0)</f>
        <v>0</v>
      </c>
      <c r="AA6" s="192">
        <f>SUM(AA7:AA8)</f>
        <v>0</v>
      </c>
    </row>
    <row r="7" spans="1:27" ht="13.5">
      <c r="A7" s="216" t="s">
        <v>105</v>
      </c>
      <c r="B7" s="138"/>
      <c r="C7" s="195"/>
      <c r="D7" s="195"/>
      <c r="E7" s="196"/>
      <c r="F7" s="197"/>
      <c r="G7" s="197">
        <v>16706505</v>
      </c>
      <c r="H7" s="197"/>
      <c r="I7" s="197"/>
      <c r="J7" s="197">
        <v>16706505</v>
      </c>
      <c r="K7" s="197"/>
      <c r="L7" s="197"/>
      <c r="M7" s="197"/>
      <c r="N7" s="197"/>
      <c r="O7" s="197"/>
      <c r="P7" s="197"/>
      <c r="Q7" s="197"/>
      <c r="R7" s="197"/>
      <c r="S7" s="197"/>
      <c r="T7" s="197"/>
      <c r="U7" s="197"/>
      <c r="V7" s="197"/>
      <c r="W7" s="197">
        <v>16706505</v>
      </c>
      <c r="X7" s="197"/>
      <c r="Y7" s="197">
        <v>16706505</v>
      </c>
      <c r="Z7" s="185"/>
      <c r="AA7" s="195"/>
    </row>
    <row r="8" spans="1:27" ht="21.75" customHeight="1">
      <c r="A8" s="216" t="s">
        <v>106</v>
      </c>
      <c r="B8" s="138"/>
      <c r="C8" s="160"/>
      <c r="D8" s="160"/>
      <c r="E8" s="161"/>
      <c r="F8" s="61"/>
      <c r="G8" s="61">
        <v>4959549</v>
      </c>
      <c r="H8" s="61"/>
      <c r="I8" s="61"/>
      <c r="J8" s="61">
        <v>4959549</v>
      </c>
      <c r="K8" s="61"/>
      <c r="L8" s="61"/>
      <c r="M8" s="61"/>
      <c r="N8" s="61"/>
      <c r="O8" s="61"/>
      <c r="P8" s="61"/>
      <c r="Q8" s="61"/>
      <c r="R8" s="61"/>
      <c r="S8" s="61"/>
      <c r="T8" s="61"/>
      <c r="U8" s="61"/>
      <c r="V8" s="61"/>
      <c r="W8" s="61">
        <v>4959549</v>
      </c>
      <c r="X8" s="61"/>
      <c r="Y8" s="61">
        <v>4959549</v>
      </c>
      <c r="Z8" s="142"/>
      <c r="AA8" s="160"/>
    </row>
    <row r="9" spans="1:27" ht="13.5">
      <c r="A9" s="215" t="s">
        <v>80</v>
      </c>
      <c r="B9" s="138"/>
      <c r="C9" s="198">
        <f aca="true" t="shared" si="2" ref="C9:Y9">SUM(C10:C22)</f>
        <v>0</v>
      </c>
      <c r="D9" s="198">
        <f t="shared" si="2"/>
        <v>0</v>
      </c>
      <c r="E9" s="199">
        <f t="shared" si="2"/>
        <v>0</v>
      </c>
      <c r="F9" s="77">
        <f t="shared" si="2"/>
        <v>0</v>
      </c>
      <c r="G9" s="77">
        <f t="shared" si="2"/>
        <v>16038376</v>
      </c>
      <c r="H9" s="77">
        <f t="shared" si="2"/>
        <v>0</v>
      </c>
      <c r="I9" s="77">
        <f t="shared" si="2"/>
        <v>0</v>
      </c>
      <c r="J9" s="77">
        <f t="shared" si="2"/>
        <v>16038376</v>
      </c>
      <c r="K9" s="77">
        <f t="shared" si="2"/>
        <v>0</v>
      </c>
      <c r="L9" s="77">
        <f t="shared" si="2"/>
        <v>0</v>
      </c>
      <c r="M9" s="77">
        <f t="shared" si="2"/>
        <v>0</v>
      </c>
      <c r="N9" s="77">
        <f t="shared" si="2"/>
        <v>0</v>
      </c>
      <c r="O9" s="77">
        <f t="shared" si="2"/>
        <v>0</v>
      </c>
      <c r="P9" s="77">
        <f t="shared" si="2"/>
        <v>0</v>
      </c>
      <c r="Q9" s="77">
        <f t="shared" si="2"/>
        <v>0</v>
      </c>
      <c r="R9" s="77">
        <f t="shared" si="2"/>
        <v>0</v>
      </c>
      <c r="S9" s="77">
        <f t="shared" si="2"/>
        <v>0</v>
      </c>
      <c r="T9" s="77">
        <f t="shared" si="2"/>
        <v>0</v>
      </c>
      <c r="U9" s="77">
        <f t="shared" si="2"/>
        <v>0</v>
      </c>
      <c r="V9" s="77">
        <f t="shared" si="2"/>
        <v>0</v>
      </c>
      <c r="W9" s="77">
        <f t="shared" si="2"/>
        <v>16038376</v>
      </c>
      <c r="X9" s="77">
        <f t="shared" si="2"/>
        <v>0</v>
      </c>
      <c r="Y9" s="77">
        <f t="shared" si="2"/>
        <v>16038376</v>
      </c>
      <c r="Z9" s="186">
        <f>+IF(X9&lt;&gt;0,+(Y9/X9)*100,0)</f>
        <v>0</v>
      </c>
      <c r="AA9" s="198">
        <f>SUM(AA10:AA22)</f>
        <v>0</v>
      </c>
    </row>
    <row r="10" spans="1:27" ht="13.5">
      <c r="A10" s="216" t="s">
        <v>107</v>
      </c>
      <c r="B10" s="138"/>
      <c r="C10" s="160"/>
      <c r="D10" s="160"/>
      <c r="E10" s="161"/>
      <c r="F10" s="61"/>
      <c r="G10" s="61">
        <v>15891960</v>
      </c>
      <c r="H10" s="61"/>
      <c r="I10" s="61"/>
      <c r="J10" s="61">
        <v>15891960</v>
      </c>
      <c r="K10" s="61"/>
      <c r="L10" s="61"/>
      <c r="M10" s="61"/>
      <c r="N10" s="61"/>
      <c r="O10" s="61"/>
      <c r="P10" s="61"/>
      <c r="Q10" s="61"/>
      <c r="R10" s="61"/>
      <c r="S10" s="61"/>
      <c r="T10" s="61"/>
      <c r="U10" s="61"/>
      <c r="V10" s="61"/>
      <c r="W10" s="61">
        <v>15891960</v>
      </c>
      <c r="X10" s="61"/>
      <c r="Y10" s="61">
        <v>15891960</v>
      </c>
      <c r="Z10" s="142"/>
      <c r="AA10" s="160"/>
    </row>
    <row r="11" spans="1:27" ht="13.5">
      <c r="A11" s="216" t="s">
        <v>108</v>
      </c>
      <c r="B11" s="138"/>
      <c r="C11" s="160"/>
      <c r="D11" s="160"/>
      <c r="E11" s="161"/>
      <c r="F11" s="61"/>
      <c r="G11" s="61"/>
      <c r="H11" s="61"/>
      <c r="I11" s="61"/>
      <c r="J11" s="61"/>
      <c r="K11" s="61"/>
      <c r="L11" s="61"/>
      <c r="M11" s="61"/>
      <c r="N11" s="61"/>
      <c r="O11" s="61"/>
      <c r="P11" s="61"/>
      <c r="Q11" s="61"/>
      <c r="R11" s="61"/>
      <c r="S11" s="61"/>
      <c r="T11" s="61"/>
      <c r="U11" s="61"/>
      <c r="V11" s="61"/>
      <c r="W11" s="61"/>
      <c r="X11" s="61"/>
      <c r="Y11" s="61"/>
      <c r="Z11" s="142"/>
      <c r="AA11" s="160"/>
    </row>
    <row r="12" spans="1:27" ht="13.5">
      <c r="A12" s="216" t="s">
        <v>109</v>
      </c>
      <c r="B12" s="138"/>
      <c r="C12" s="160"/>
      <c r="D12" s="160"/>
      <c r="E12" s="161"/>
      <c r="F12" s="61"/>
      <c r="G12" s="61">
        <v>146416</v>
      </c>
      <c r="H12" s="61"/>
      <c r="I12" s="61"/>
      <c r="J12" s="61">
        <v>146416</v>
      </c>
      <c r="K12" s="61"/>
      <c r="L12" s="61"/>
      <c r="M12" s="61"/>
      <c r="N12" s="61"/>
      <c r="O12" s="61"/>
      <c r="P12" s="61"/>
      <c r="Q12" s="61"/>
      <c r="R12" s="61"/>
      <c r="S12" s="61"/>
      <c r="T12" s="61"/>
      <c r="U12" s="61"/>
      <c r="V12" s="61"/>
      <c r="W12" s="61">
        <v>146416</v>
      </c>
      <c r="X12" s="61"/>
      <c r="Y12" s="61">
        <v>146416</v>
      </c>
      <c r="Z12" s="142"/>
      <c r="AA12" s="160"/>
    </row>
    <row r="13" spans="1:27" ht="13.5">
      <c r="A13" s="216" t="s">
        <v>110</v>
      </c>
      <c r="B13" s="138"/>
      <c r="C13" s="160"/>
      <c r="D13" s="160"/>
      <c r="E13" s="161"/>
      <c r="F13" s="61"/>
      <c r="G13" s="61"/>
      <c r="H13" s="61"/>
      <c r="I13" s="61"/>
      <c r="J13" s="61"/>
      <c r="K13" s="61"/>
      <c r="L13" s="61"/>
      <c r="M13" s="61"/>
      <c r="N13" s="61"/>
      <c r="O13" s="61"/>
      <c r="P13" s="61"/>
      <c r="Q13" s="61"/>
      <c r="R13" s="61"/>
      <c r="S13" s="61"/>
      <c r="T13" s="61"/>
      <c r="U13" s="61"/>
      <c r="V13" s="61"/>
      <c r="W13" s="61"/>
      <c r="X13" s="61"/>
      <c r="Y13" s="61"/>
      <c r="Z13" s="142"/>
      <c r="AA13" s="160"/>
    </row>
    <row r="14" spans="1:27" ht="13.5">
      <c r="A14" s="216" t="s">
        <v>111</v>
      </c>
      <c r="B14" s="138"/>
      <c r="C14" s="195"/>
      <c r="D14" s="195"/>
      <c r="E14" s="196"/>
      <c r="F14" s="197"/>
      <c r="G14" s="197"/>
      <c r="H14" s="197"/>
      <c r="I14" s="197"/>
      <c r="J14" s="197"/>
      <c r="K14" s="197"/>
      <c r="L14" s="197"/>
      <c r="M14" s="197"/>
      <c r="N14" s="197"/>
      <c r="O14" s="197"/>
      <c r="P14" s="197"/>
      <c r="Q14" s="197"/>
      <c r="R14" s="197"/>
      <c r="S14" s="197"/>
      <c r="T14" s="197"/>
      <c r="U14" s="197"/>
      <c r="V14" s="197"/>
      <c r="W14" s="197"/>
      <c r="X14" s="197"/>
      <c r="Y14" s="197"/>
      <c r="Z14" s="185"/>
      <c r="AA14" s="195"/>
    </row>
    <row r="15" spans="1:27" ht="13.5">
      <c r="A15" s="216" t="s">
        <v>112</v>
      </c>
      <c r="B15" s="144"/>
      <c r="C15" s="158"/>
      <c r="D15" s="158"/>
      <c r="E15" s="159"/>
      <c r="F15" s="102"/>
      <c r="G15" s="102"/>
      <c r="H15" s="102"/>
      <c r="I15" s="102"/>
      <c r="J15" s="102"/>
      <c r="K15" s="102"/>
      <c r="L15" s="102"/>
      <c r="M15" s="102"/>
      <c r="N15" s="102"/>
      <c r="O15" s="102"/>
      <c r="P15" s="102"/>
      <c r="Q15" s="102"/>
      <c r="R15" s="102"/>
      <c r="S15" s="102"/>
      <c r="T15" s="102"/>
      <c r="U15" s="102"/>
      <c r="V15" s="102"/>
      <c r="W15" s="102"/>
      <c r="X15" s="102"/>
      <c r="Y15" s="102"/>
      <c r="Z15" s="139"/>
      <c r="AA15" s="158"/>
    </row>
    <row r="16" spans="1:27" ht="13.5">
      <c r="A16" s="216" t="s">
        <v>113</v>
      </c>
      <c r="B16" s="138"/>
      <c r="C16" s="160"/>
      <c r="D16" s="160"/>
      <c r="E16" s="161"/>
      <c r="F16" s="61"/>
      <c r="G16" s="61"/>
      <c r="H16" s="61"/>
      <c r="I16" s="61"/>
      <c r="J16" s="61"/>
      <c r="K16" s="61"/>
      <c r="L16" s="61"/>
      <c r="M16" s="61"/>
      <c r="N16" s="61"/>
      <c r="O16" s="61"/>
      <c r="P16" s="61"/>
      <c r="Q16" s="61"/>
      <c r="R16" s="61"/>
      <c r="S16" s="61"/>
      <c r="T16" s="61"/>
      <c r="U16" s="61"/>
      <c r="V16" s="61"/>
      <c r="W16" s="61"/>
      <c r="X16" s="61"/>
      <c r="Y16" s="61"/>
      <c r="Z16" s="142"/>
      <c r="AA16" s="160"/>
    </row>
    <row r="17" spans="1:27" ht="21.75" customHeight="1">
      <c r="A17" s="216" t="s">
        <v>114</v>
      </c>
      <c r="B17" s="138"/>
      <c r="C17" s="160"/>
      <c r="D17" s="160"/>
      <c r="E17" s="161"/>
      <c r="F17" s="61"/>
      <c r="G17" s="61"/>
      <c r="H17" s="61"/>
      <c r="I17" s="61"/>
      <c r="J17" s="61"/>
      <c r="K17" s="61"/>
      <c r="L17" s="61"/>
      <c r="M17" s="61"/>
      <c r="N17" s="61"/>
      <c r="O17" s="61"/>
      <c r="P17" s="61"/>
      <c r="Q17" s="61"/>
      <c r="R17" s="61"/>
      <c r="S17" s="61"/>
      <c r="T17" s="61"/>
      <c r="U17" s="61"/>
      <c r="V17" s="61"/>
      <c r="W17" s="61"/>
      <c r="X17" s="61"/>
      <c r="Y17" s="61"/>
      <c r="Z17" s="142"/>
      <c r="AA17" s="160"/>
    </row>
    <row r="18" spans="1:27" ht="13.5">
      <c r="A18" s="216" t="s">
        <v>115</v>
      </c>
      <c r="B18" s="138"/>
      <c r="C18" s="160"/>
      <c r="D18" s="160"/>
      <c r="E18" s="161"/>
      <c r="F18" s="61"/>
      <c r="G18" s="61"/>
      <c r="H18" s="61"/>
      <c r="I18" s="61"/>
      <c r="J18" s="61"/>
      <c r="K18" s="61"/>
      <c r="L18" s="61"/>
      <c r="M18" s="61"/>
      <c r="N18" s="61"/>
      <c r="O18" s="61"/>
      <c r="P18" s="61"/>
      <c r="Q18" s="61"/>
      <c r="R18" s="61"/>
      <c r="S18" s="61"/>
      <c r="T18" s="61"/>
      <c r="U18" s="61"/>
      <c r="V18" s="61"/>
      <c r="W18" s="61"/>
      <c r="X18" s="61"/>
      <c r="Y18" s="61"/>
      <c r="Z18" s="142"/>
      <c r="AA18" s="160"/>
    </row>
    <row r="19" spans="1:27" ht="13.5">
      <c r="A19" s="216" t="s">
        <v>116</v>
      </c>
      <c r="B19" s="144"/>
      <c r="C19" s="158"/>
      <c r="D19" s="158"/>
      <c r="E19" s="159"/>
      <c r="F19" s="102"/>
      <c r="G19" s="102"/>
      <c r="H19" s="102"/>
      <c r="I19" s="102"/>
      <c r="J19" s="102"/>
      <c r="K19" s="102"/>
      <c r="L19" s="102"/>
      <c r="M19" s="102"/>
      <c r="N19" s="102"/>
      <c r="O19" s="102"/>
      <c r="P19" s="102"/>
      <c r="Q19" s="102"/>
      <c r="R19" s="102"/>
      <c r="S19" s="102"/>
      <c r="T19" s="102"/>
      <c r="U19" s="102"/>
      <c r="V19" s="102"/>
      <c r="W19" s="102"/>
      <c r="X19" s="102"/>
      <c r="Y19" s="102"/>
      <c r="Z19" s="139"/>
      <c r="AA19" s="158"/>
    </row>
    <row r="20" spans="1:27" ht="13.5">
      <c r="A20" s="216" t="s">
        <v>117</v>
      </c>
      <c r="B20" s="138"/>
      <c r="C20" s="160"/>
      <c r="D20" s="160"/>
      <c r="E20" s="161"/>
      <c r="F20" s="61"/>
      <c r="G20" s="61"/>
      <c r="H20" s="61"/>
      <c r="I20" s="61"/>
      <c r="J20" s="61"/>
      <c r="K20" s="61"/>
      <c r="L20" s="61"/>
      <c r="M20" s="61"/>
      <c r="N20" s="61"/>
      <c r="O20" s="61"/>
      <c r="P20" s="61"/>
      <c r="Q20" s="61"/>
      <c r="R20" s="61"/>
      <c r="S20" s="61"/>
      <c r="T20" s="61"/>
      <c r="U20" s="61"/>
      <c r="V20" s="61"/>
      <c r="W20" s="61"/>
      <c r="X20" s="61"/>
      <c r="Y20" s="61"/>
      <c r="Z20" s="142"/>
      <c r="AA20" s="160"/>
    </row>
    <row r="21" spans="1:27" ht="13.5">
      <c r="A21" s="216" t="s">
        <v>118</v>
      </c>
      <c r="B21" s="138"/>
      <c r="C21" s="160"/>
      <c r="D21" s="160"/>
      <c r="E21" s="161"/>
      <c r="F21" s="61"/>
      <c r="G21" s="61"/>
      <c r="H21" s="61"/>
      <c r="I21" s="61"/>
      <c r="J21" s="61"/>
      <c r="K21" s="61"/>
      <c r="L21" s="61"/>
      <c r="M21" s="61"/>
      <c r="N21" s="61"/>
      <c r="O21" s="61"/>
      <c r="P21" s="61"/>
      <c r="Q21" s="61"/>
      <c r="R21" s="61"/>
      <c r="S21" s="61"/>
      <c r="T21" s="61"/>
      <c r="U21" s="61"/>
      <c r="V21" s="61"/>
      <c r="W21" s="61"/>
      <c r="X21" s="61"/>
      <c r="Y21" s="61"/>
      <c r="Z21" s="142"/>
      <c r="AA21" s="160"/>
    </row>
    <row r="22" spans="1:27" ht="13.5">
      <c r="A22" s="216" t="s">
        <v>119</v>
      </c>
      <c r="B22" s="138"/>
      <c r="C22" s="195"/>
      <c r="D22" s="195"/>
      <c r="E22" s="196"/>
      <c r="F22" s="197"/>
      <c r="G22" s="197"/>
      <c r="H22" s="197"/>
      <c r="I22" s="197"/>
      <c r="J22" s="197"/>
      <c r="K22" s="197"/>
      <c r="L22" s="197"/>
      <c r="M22" s="197"/>
      <c r="N22" s="197"/>
      <c r="O22" s="197"/>
      <c r="P22" s="197"/>
      <c r="Q22" s="197"/>
      <c r="R22" s="197"/>
      <c r="S22" s="197"/>
      <c r="T22" s="197"/>
      <c r="U22" s="197"/>
      <c r="V22" s="197"/>
      <c r="W22" s="197"/>
      <c r="X22" s="197"/>
      <c r="Y22" s="197"/>
      <c r="Z22" s="185"/>
      <c r="AA22" s="195"/>
    </row>
    <row r="23" spans="1:27" ht="13.5">
      <c r="A23" s="215" t="s">
        <v>81</v>
      </c>
      <c r="B23" s="138"/>
      <c r="C23" s="198">
        <f aca="true" t="shared" si="3" ref="C23:AA23">SUM(C24:C24)</f>
        <v>0</v>
      </c>
      <c r="D23" s="198">
        <f t="shared" si="3"/>
        <v>0</v>
      </c>
      <c r="E23" s="199">
        <f t="shared" si="3"/>
        <v>0</v>
      </c>
      <c r="F23" s="77">
        <f t="shared" si="3"/>
        <v>0</v>
      </c>
      <c r="G23" s="77">
        <f t="shared" si="3"/>
        <v>0</v>
      </c>
      <c r="H23" s="77">
        <f t="shared" si="3"/>
        <v>0</v>
      </c>
      <c r="I23" s="77">
        <f t="shared" si="3"/>
        <v>0</v>
      </c>
      <c r="J23" s="77">
        <f t="shared" si="3"/>
        <v>0</v>
      </c>
      <c r="K23" s="77">
        <f t="shared" si="3"/>
        <v>0</v>
      </c>
      <c r="L23" s="77">
        <f t="shared" si="3"/>
        <v>0</v>
      </c>
      <c r="M23" s="77">
        <f t="shared" si="3"/>
        <v>0</v>
      </c>
      <c r="N23" s="77">
        <f t="shared" si="3"/>
        <v>0</v>
      </c>
      <c r="O23" s="77">
        <f t="shared" si="3"/>
        <v>0</v>
      </c>
      <c r="P23" s="77">
        <f t="shared" si="3"/>
        <v>0</v>
      </c>
      <c r="Q23" s="77">
        <f t="shared" si="3"/>
        <v>0</v>
      </c>
      <c r="R23" s="77">
        <f t="shared" si="3"/>
        <v>0</v>
      </c>
      <c r="S23" s="77">
        <f t="shared" si="3"/>
        <v>0</v>
      </c>
      <c r="T23" s="77">
        <f t="shared" si="3"/>
        <v>0</v>
      </c>
      <c r="U23" s="77">
        <f t="shared" si="3"/>
        <v>0</v>
      </c>
      <c r="V23" s="77">
        <f t="shared" si="3"/>
        <v>0</v>
      </c>
      <c r="W23" s="77">
        <f t="shared" si="3"/>
        <v>0</v>
      </c>
      <c r="X23" s="77">
        <f t="shared" si="3"/>
        <v>0</v>
      </c>
      <c r="Y23" s="77">
        <f t="shared" si="3"/>
        <v>0</v>
      </c>
      <c r="Z23" s="186">
        <f>+IF(X23&lt;&gt;0,+(Y23/X23)*100,0)</f>
        <v>0</v>
      </c>
      <c r="AA23" s="198">
        <f t="shared" si="3"/>
        <v>0</v>
      </c>
    </row>
    <row r="24" spans="1:27" ht="13.5">
      <c r="A24" s="216" t="s">
        <v>120</v>
      </c>
      <c r="B24" s="138"/>
      <c r="C24" s="160"/>
      <c r="D24" s="160"/>
      <c r="E24" s="161"/>
      <c r="F24" s="61"/>
      <c r="G24" s="61"/>
      <c r="H24" s="61"/>
      <c r="I24" s="61"/>
      <c r="J24" s="61"/>
      <c r="K24" s="61"/>
      <c r="L24" s="61"/>
      <c r="M24" s="61"/>
      <c r="N24" s="61"/>
      <c r="O24" s="61"/>
      <c r="P24" s="61"/>
      <c r="Q24" s="61"/>
      <c r="R24" s="61"/>
      <c r="S24" s="61"/>
      <c r="T24" s="61"/>
      <c r="U24" s="61"/>
      <c r="V24" s="61"/>
      <c r="W24" s="61"/>
      <c r="X24" s="61"/>
      <c r="Y24" s="61"/>
      <c r="Z24" s="142"/>
      <c r="AA24" s="160"/>
    </row>
    <row r="25" spans="1:27" ht="13.5">
      <c r="A25" s="137" t="s">
        <v>82</v>
      </c>
      <c r="B25" s="138"/>
      <c r="C25" s="200">
        <f aca="true" t="shared" si="4" ref="C25:Y25">C26+C48+C54+C63+C66</f>
        <v>0</v>
      </c>
      <c r="D25" s="200">
        <f t="shared" si="4"/>
        <v>0</v>
      </c>
      <c r="E25" s="201">
        <f t="shared" si="4"/>
        <v>0</v>
      </c>
      <c r="F25" s="202">
        <f t="shared" si="4"/>
        <v>0</v>
      </c>
      <c r="G25" s="202">
        <f t="shared" si="4"/>
        <v>3775515</v>
      </c>
      <c r="H25" s="202">
        <f t="shared" si="4"/>
        <v>0</v>
      </c>
      <c r="I25" s="202">
        <f t="shared" si="4"/>
        <v>0</v>
      </c>
      <c r="J25" s="202">
        <f t="shared" si="4"/>
        <v>3775515</v>
      </c>
      <c r="K25" s="202">
        <f t="shared" si="4"/>
        <v>0</v>
      </c>
      <c r="L25" s="202">
        <f t="shared" si="4"/>
        <v>0</v>
      </c>
      <c r="M25" s="202">
        <f t="shared" si="4"/>
        <v>0</v>
      </c>
      <c r="N25" s="202">
        <f t="shared" si="4"/>
        <v>0</v>
      </c>
      <c r="O25" s="202">
        <f t="shared" si="4"/>
        <v>0</v>
      </c>
      <c r="P25" s="202">
        <f t="shared" si="4"/>
        <v>0</v>
      </c>
      <c r="Q25" s="202">
        <f t="shared" si="4"/>
        <v>0</v>
      </c>
      <c r="R25" s="202">
        <f t="shared" si="4"/>
        <v>0</v>
      </c>
      <c r="S25" s="202">
        <f t="shared" si="4"/>
        <v>0</v>
      </c>
      <c r="T25" s="202">
        <f t="shared" si="4"/>
        <v>0</v>
      </c>
      <c r="U25" s="202">
        <f t="shared" si="4"/>
        <v>0</v>
      </c>
      <c r="V25" s="202">
        <f t="shared" si="4"/>
        <v>0</v>
      </c>
      <c r="W25" s="202">
        <f t="shared" si="4"/>
        <v>3775515</v>
      </c>
      <c r="X25" s="202">
        <f t="shared" si="4"/>
        <v>0</v>
      </c>
      <c r="Y25" s="202">
        <f t="shared" si="4"/>
        <v>3775515</v>
      </c>
      <c r="Z25" s="187">
        <f>+IF(X25&lt;&gt;0,+(Y25/X25)*100,0)</f>
        <v>0</v>
      </c>
      <c r="AA25" s="200">
        <f>AA26+AA48+AA54+AA63+AA66</f>
        <v>0</v>
      </c>
    </row>
    <row r="26" spans="1:27" ht="13.5">
      <c r="A26" s="215" t="s">
        <v>83</v>
      </c>
      <c r="B26" s="138"/>
      <c r="C26" s="192">
        <f>SUM(C27:C47)</f>
        <v>0</v>
      </c>
      <c r="D26" s="192">
        <f aca="true" t="shared" si="5" ref="D26:Y26">SUM(D27:D47)</f>
        <v>0</v>
      </c>
      <c r="E26" s="193">
        <f t="shared" si="5"/>
        <v>0</v>
      </c>
      <c r="F26" s="194">
        <f t="shared" si="5"/>
        <v>0</v>
      </c>
      <c r="G26" s="194">
        <f t="shared" si="5"/>
        <v>3775515</v>
      </c>
      <c r="H26" s="194">
        <f t="shared" si="5"/>
        <v>0</v>
      </c>
      <c r="I26" s="194">
        <f t="shared" si="5"/>
        <v>0</v>
      </c>
      <c r="J26" s="194">
        <f t="shared" si="5"/>
        <v>3775515</v>
      </c>
      <c r="K26" s="194">
        <f t="shared" si="5"/>
        <v>0</v>
      </c>
      <c r="L26" s="194">
        <f t="shared" si="5"/>
        <v>0</v>
      </c>
      <c r="M26" s="194">
        <f t="shared" si="5"/>
        <v>0</v>
      </c>
      <c r="N26" s="194">
        <f t="shared" si="5"/>
        <v>0</v>
      </c>
      <c r="O26" s="194">
        <f t="shared" si="5"/>
        <v>0</v>
      </c>
      <c r="P26" s="194">
        <f t="shared" si="5"/>
        <v>0</v>
      </c>
      <c r="Q26" s="194">
        <f t="shared" si="5"/>
        <v>0</v>
      </c>
      <c r="R26" s="194">
        <f t="shared" si="5"/>
        <v>0</v>
      </c>
      <c r="S26" s="194">
        <f t="shared" si="5"/>
        <v>0</v>
      </c>
      <c r="T26" s="194">
        <f t="shared" si="5"/>
        <v>0</v>
      </c>
      <c r="U26" s="194">
        <f t="shared" si="5"/>
        <v>0</v>
      </c>
      <c r="V26" s="194">
        <f t="shared" si="5"/>
        <v>0</v>
      </c>
      <c r="W26" s="194">
        <f t="shared" si="5"/>
        <v>3775515</v>
      </c>
      <c r="X26" s="194">
        <f t="shared" si="5"/>
        <v>0</v>
      </c>
      <c r="Y26" s="194">
        <f t="shared" si="5"/>
        <v>3775515</v>
      </c>
      <c r="Z26" s="183">
        <f>+IF(X26&lt;&gt;0,+(Y26/X26)*100,0)</f>
        <v>0</v>
      </c>
      <c r="AA26" s="192">
        <f>SUM(AA27:AA47)</f>
        <v>0</v>
      </c>
    </row>
    <row r="27" spans="1:27" ht="13.5">
      <c r="A27" s="216" t="s">
        <v>121</v>
      </c>
      <c r="B27" s="138"/>
      <c r="C27" s="203"/>
      <c r="D27" s="203"/>
      <c r="E27" s="204"/>
      <c r="F27" s="205"/>
      <c r="G27" s="205"/>
      <c r="H27" s="205"/>
      <c r="I27" s="205"/>
      <c r="J27" s="205"/>
      <c r="K27" s="205"/>
      <c r="L27" s="205"/>
      <c r="M27" s="205"/>
      <c r="N27" s="205"/>
      <c r="O27" s="205"/>
      <c r="P27" s="205"/>
      <c r="Q27" s="205"/>
      <c r="R27" s="205"/>
      <c r="S27" s="205"/>
      <c r="T27" s="205"/>
      <c r="U27" s="205"/>
      <c r="V27" s="205"/>
      <c r="W27" s="205"/>
      <c r="X27" s="205"/>
      <c r="Y27" s="205"/>
      <c r="Z27" s="188"/>
      <c r="AA27" s="203"/>
    </row>
    <row r="28" spans="1:27" ht="13.5">
      <c r="A28" s="216" t="s">
        <v>122</v>
      </c>
      <c r="B28" s="138"/>
      <c r="C28" s="203"/>
      <c r="D28" s="203"/>
      <c r="E28" s="204"/>
      <c r="F28" s="205"/>
      <c r="G28" s="205"/>
      <c r="H28" s="205"/>
      <c r="I28" s="205"/>
      <c r="J28" s="205"/>
      <c r="K28" s="205"/>
      <c r="L28" s="205"/>
      <c r="M28" s="205"/>
      <c r="N28" s="205"/>
      <c r="O28" s="205"/>
      <c r="P28" s="205"/>
      <c r="Q28" s="205"/>
      <c r="R28" s="205"/>
      <c r="S28" s="205"/>
      <c r="T28" s="205"/>
      <c r="U28" s="205"/>
      <c r="V28" s="205"/>
      <c r="W28" s="205"/>
      <c r="X28" s="205"/>
      <c r="Y28" s="205"/>
      <c r="Z28" s="188"/>
      <c r="AA28" s="203"/>
    </row>
    <row r="29" spans="1:27" ht="13.5">
      <c r="A29" s="216" t="s">
        <v>123</v>
      </c>
      <c r="B29" s="138"/>
      <c r="C29" s="203"/>
      <c r="D29" s="203"/>
      <c r="E29" s="204"/>
      <c r="F29" s="205"/>
      <c r="G29" s="205"/>
      <c r="H29" s="205"/>
      <c r="I29" s="205"/>
      <c r="J29" s="205"/>
      <c r="K29" s="205"/>
      <c r="L29" s="205"/>
      <c r="M29" s="205"/>
      <c r="N29" s="205"/>
      <c r="O29" s="205"/>
      <c r="P29" s="205"/>
      <c r="Q29" s="205"/>
      <c r="R29" s="205"/>
      <c r="S29" s="205"/>
      <c r="T29" s="205"/>
      <c r="U29" s="205"/>
      <c r="V29" s="205"/>
      <c r="W29" s="205"/>
      <c r="X29" s="205"/>
      <c r="Y29" s="205"/>
      <c r="Z29" s="188"/>
      <c r="AA29" s="203"/>
    </row>
    <row r="30" spans="1:27" ht="22.5">
      <c r="A30" s="216" t="s">
        <v>124</v>
      </c>
      <c r="B30" s="138"/>
      <c r="C30" s="203"/>
      <c r="D30" s="203"/>
      <c r="E30" s="204"/>
      <c r="F30" s="205"/>
      <c r="G30" s="205"/>
      <c r="H30" s="205"/>
      <c r="I30" s="205"/>
      <c r="J30" s="205"/>
      <c r="K30" s="205"/>
      <c r="L30" s="205"/>
      <c r="M30" s="205"/>
      <c r="N30" s="205"/>
      <c r="O30" s="205"/>
      <c r="P30" s="205"/>
      <c r="Q30" s="205"/>
      <c r="R30" s="205"/>
      <c r="S30" s="205"/>
      <c r="T30" s="205"/>
      <c r="U30" s="205"/>
      <c r="V30" s="205"/>
      <c r="W30" s="205"/>
      <c r="X30" s="205"/>
      <c r="Y30" s="205"/>
      <c r="Z30" s="188"/>
      <c r="AA30" s="203"/>
    </row>
    <row r="31" spans="1:27" ht="13.5">
      <c r="A31" s="216" t="s">
        <v>125</v>
      </c>
      <c r="B31" s="138"/>
      <c r="C31" s="203"/>
      <c r="D31" s="203"/>
      <c r="E31" s="204"/>
      <c r="F31" s="205"/>
      <c r="G31" s="205"/>
      <c r="H31" s="205"/>
      <c r="I31" s="205"/>
      <c r="J31" s="205"/>
      <c r="K31" s="205"/>
      <c r="L31" s="205"/>
      <c r="M31" s="205"/>
      <c r="N31" s="205"/>
      <c r="O31" s="205"/>
      <c r="P31" s="205"/>
      <c r="Q31" s="205"/>
      <c r="R31" s="205"/>
      <c r="S31" s="205"/>
      <c r="T31" s="205"/>
      <c r="U31" s="205"/>
      <c r="V31" s="205"/>
      <c r="W31" s="205"/>
      <c r="X31" s="205"/>
      <c r="Y31" s="205"/>
      <c r="Z31" s="188"/>
      <c r="AA31" s="203"/>
    </row>
    <row r="32" spans="1:27" ht="13.5">
      <c r="A32" s="216" t="s">
        <v>126</v>
      </c>
      <c r="B32" s="138"/>
      <c r="C32" s="206"/>
      <c r="D32" s="206"/>
      <c r="E32" s="207"/>
      <c r="F32" s="208"/>
      <c r="G32" s="208"/>
      <c r="H32" s="208"/>
      <c r="I32" s="208"/>
      <c r="J32" s="208"/>
      <c r="K32" s="208"/>
      <c r="L32" s="208"/>
      <c r="M32" s="208"/>
      <c r="N32" s="208"/>
      <c r="O32" s="208"/>
      <c r="P32" s="208"/>
      <c r="Q32" s="208"/>
      <c r="R32" s="208"/>
      <c r="S32" s="208"/>
      <c r="T32" s="208"/>
      <c r="U32" s="208"/>
      <c r="V32" s="208"/>
      <c r="W32" s="208"/>
      <c r="X32" s="208"/>
      <c r="Y32" s="208"/>
      <c r="Z32" s="189"/>
      <c r="AA32" s="206"/>
    </row>
    <row r="33" spans="1:27" ht="13.5">
      <c r="A33" s="216" t="s">
        <v>127</v>
      </c>
      <c r="B33" s="144"/>
      <c r="C33" s="203"/>
      <c r="D33" s="203"/>
      <c r="E33" s="204"/>
      <c r="F33" s="205"/>
      <c r="G33" s="205"/>
      <c r="H33" s="205"/>
      <c r="I33" s="205"/>
      <c r="J33" s="205"/>
      <c r="K33" s="205"/>
      <c r="L33" s="205"/>
      <c r="M33" s="205"/>
      <c r="N33" s="205"/>
      <c r="O33" s="205"/>
      <c r="P33" s="205"/>
      <c r="Q33" s="205"/>
      <c r="R33" s="205"/>
      <c r="S33" s="205"/>
      <c r="T33" s="205"/>
      <c r="U33" s="205"/>
      <c r="V33" s="205"/>
      <c r="W33" s="205"/>
      <c r="X33" s="205"/>
      <c r="Y33" s="205"/>
      <c r="Z33" s="188"/>
      <c r="AA33" s="203"/>
    </row>
    <row r="34" spans="1:27" ht="13.5">
      <c r="A34" s="216" t="s">
        <v>128</v>
      </c>
      <c r="B34" s="138"/>
      <c r="C34" s="203"/>
      <c r="D34" s="203"/>
      <c r="E34" s="204"/>
      <c r="F34" s="205"/>
      <c r="G34" s="205"/>
      <c r="H34" s="205"/>
      <c r="I34" s="205"/>
      <c r="J34" s="205"/>
      <c r="K34" s="205"/>
      <c r="L34" s="205"/>
      <c r="M34" s="205"/>
      <c r="N34" s="205"/>
      <c r="O34" s="205"/>
      <c r="P34" s="205"/>
      <c r="Q34" s="205"/>
      <c r="R34" s="205"/>
      <c r="S34" s="205"/>
      <c r="T34" s="205"/>
      <c r="U34" s="205"/>
      <c r="V34" s="205"/>
      <c r="W34" s="205"/>
      <c r="X34" s="205"/>
      <c r="Y34" s="205"/>
      <c r="Z34" s="188"/>
      <c r="AA34" s="203"/>
    </row>
    <row r="35" spans="1:27" ht="13.5">
      <c r="A35" s="216" t="s">
        <v>129</v>
      </c>
      <c r="B35" s="138"/>
      <c r="C35" s="203"/>
      <c r="D35" s="203"/>
      <c r="E35" s="204"/>
      <c r="F35" s="205"/>
      <c r="G35" s="205"/>
      <c r="H35" s="205"/>
      <c r="I35" s="205"/>
      <c r="J35" s="205"/>
      <c r="K35" s="205"/>
      <c r="L35" s="205"/>
      <c r="M35" s="205"/>
      <c r="N35" s="205"/>
      <c r="O35" s="205"/>
      <c r="P35" s="205"/>
      <c r="Q35" s="205"/>
      <c r="R35" s="205"/>
      <c r="S35" s="205"/>
      <c r="T35" s="205"/>
      <c r="U35" s="205"/>
      <c r="V35" s="205"/>
      <c r="W35" s="205"/>
      <c r="X35" s="205"/>
      <c r="Y35" s="205"/>
      <c r="Z35" s="188"/>
      <c r="AA35" s="203"/>
    </row>
    <row r="36" spans="1:27" ht="13.5">
      <c r="A36" s="216" t="s">
        <v>130</v>
      </c>
      <c r="B36" s="138"/>
      <c r="C36" s="206"/>
      <c r="D36" s="206"/>
      <c r="E36" s="207"/>
      <c r="F36" s="208"/>
      <c r="G36" s="208"/>
      <c r="H36" s="208"/>
      <c r="I36" s="208"/>
      <c r="J36" s="208"/>
      <c r="K36" s="208"/>
      <c r="L36" s="208"/>
      <c r="M36" s="208"/>
      <c r="N36" s="208"/>
      <c r="O36" s="208"/>
      <c r="P36" s="208"/>
      <c r="Q36" s="208"/>
      <c r="R36" s="208"/>
      <c r="S36" s="208"/>
      <c r="T36" s="208"/>
      <c r="U36" s="208"/>
      <c r="V36" s="208"/>
      <c r="W36" s="208"/>
      <c r="X36" s="208"/>
      <c r="Y36" s="208"/>
      <c r="Z36" s="189"/>
      <c r="AA36" s="206"/>
    </row>
    <row r="37" spans="1:27" ht="13.5">
      <c r="A37" s="216" t="s">
        <v>131</v>
      </c>
      <c r="B37" s="138"/>
      <c r="C37" s="203"/>
      <c r="D37" s="203"/>
      <c r="E37" s="204"/>
      <c r="F37" s="205"/>
      <c r="G37" s="205"/>
      <c r="H37" s="205"/>
      <c r="I37" s="205"/>
      <c r="J37" s="205"/>
      <c r="K37" s="205"/>
      <c r="L37" s="205"/>
      <c r="M37" s="205"/>
      <c r="N37" s="205"/>
      <c r="O37" s="205"/>
      <c r="P37" s="205"/>
      <c r="Q37" s="205"/>
      <c r="R37" s="205"/>
      <c r="S37" s="205"/>
      <c r="T37" s="205"/>
      <c r="U37" s="205"/>
      <c r="V37" s="205"/>
      <c r="W37" s="205"/>
      <c r="X37" s="205"/>
      <c r="Y37" s="205"/>
      <c r="Z37" s="188"/>
      <c r="AA37" s="203"/>
    </row>
    <row r="38" spans="1:27" ht="13.5">
      <c r="A38" s="216" t="s">
        <v>132</v>
      </c>
      <c r="B38" s="138"/>
      <c r="C38" s="203"/>
      <c r="D38" s="203"/>
      <c r="E38" s="204"/>
      <c r="F38" s="205"/>
      <c r="G38" s="205"/>
      <c r="H38" s="205"/>
      <c r="I38" s="205"/>
      <c r="J38" s="205"/>
      <c r="K38" s="205"/>
      <c r="L38" s="205"/>
      <c r="M38" s="205"/>
      <c r="N38" s="205"/>
      <c r="O38" s="205"/>
      <c r="P38" s="205"/>
      <c r="Q38" s="205"/>
      <c r="R38" s="205"/>
      <c r="S38" s="205"/>
      <c r="T38" s="205"/>
      <c r="U38" s="205"/>
      <c r="V38" s="205"/>
      <c r="W38" s="205"/>
      <c r="X38" s="205"/>
      <c r="Y38" s="205"/>
      <c r="Z38" s="188"/>
      <c r="AA38" s="203"/>
    </row>
    <row r="39" spans="1:27" ht="13.5">
      <c r="A39" s="216" t="s">
        <v>133</v>
      </c>
      <c r="B39" s="138"/>
      <c r="C39" s="203"/>
      <c r="D39" s="203"/>
      <c r="E39" s="204"/>
      <c r="F39" s="205"/>
      <c r="G39" s="205"/>
      <c r="H39" s="205"/>
      <c r="I39" s="205"/>
      <c r="J39" s="205"/>
      <c r="K39" s="205"/>
      <c r="L39" s="205"/>
      <c r="M39" s="205"/>
      <c r="N39" s="205"/>
      <c r="O39" s="205"/>
      <c r="P39" s="205"/>
      <c r="Q39" s="205"/>
      <c r="R39" s="205"/>
      <c r="S39" s="205"/>
      <c r="T39" s="205"/>
      <c r="U39" s="205"/>
      <c r="V39" s="205"/>
      <c r="W39" s="205"/>
      <c r="X39" s="205"/>
      <c r="Y39" s="205"/>
      <c r="Z39" s="188"/>
      <c r="AA39" s="203"/>
    </row>
    <row r="40" spans="1:27" ht="13.5">
      <c r="A40" s="216" t="s">
        <v>134</v>
      </c>
      <c r="B40" s="138"/>
      <c r="C40" s="203"/>
      <c r="D40" s="203"/>
      <c r="E40" s="204"/>
      <c r="F40" s="205"/>
      <c r="G40" s="205">
        <v>3775515</v>
      </c>
      <c r="H40" s="205"/>
      <c r="I40" s="205"/>
      <c r="J40" s="205">
        <v>3775515</v>
      </c>
      <c r="K40" s="205"/>
      <c r="L40" s="205"/>
      <c r="M40" s="205"/>
      <c r="N40" s="205"/>
      <c r="O40" s="205"/>
      <c r="P40" s="205"/>
      <c r="Q40" s="205"/>
      <c r="R40" s="205"/>
      <c r="S40" s="205"/>
      <c r="T40" s="205"/>
      <c r="U40" s="205"/>
      <c r="V40" s="205"/>
      <c r="W40" s="205">
        <v>3775515</v>
      </c>
      <c r="X40" s="205"/>
      <c r="Y40" s="205">
        <v>3775515</v>
      </c>
      <c r="Z40" s="188"/>
      <c r="AA40" s="203"/>
    </row>
    <row r="41" spans="1:27" ht="13.5">
      <c r="A41" s="216" t="s">
        <v>135</v>
      </c>
      <c r="B41" s="138"/>
      <c r="C41" s="203"/>
      <c r="D41" s="203"/>
      <c r="E41" s="204"/>
      <c r="F41" s="205"/>
      <c r="G41" s="205"/>
      <c r="H41" s="205"/>
      <c r="I41" s="205"/>
      <c r="J41" s="205"/>
      <c r="K41" s="205"/>
      <c r="L41" s="205"/>
      <c r="M41" s="205"/>
      <c r="N41" s="205"/>
      <c r="O41" s="205"/>
      <c r="P41" s="205"/>
      <c r="Q41" s="205"/>
      <c r="R41" s="205"/>
      <c r="S41" s="205"/>
      <c r="T41" s="205"/>
      <c r="U41" s="205"/>
      <c r="V41" s="205"/>
      <c r="W41" s="205"/>
      <c r="X41" s="205"/>
      <c r="Y41" s="205"/>
      <c r="Z41" s="188"/>
      <c r="AA41" s="203"/>
    </row>
    <row r="42" spans="1:27" ht="13.5">
      <c r="A42" s="216" t="s">
        <v>136</v>
      </c>
      <c r="B42" s="138"/>
      <c r="C42" s="203"/>
      <c r="D42" s="203"/>
      <c r="E42" s="204"/>
      <c r="F42" s="205"/>
      <c r="G42" s="205"/>
      <c r="H42" s="205"/>
      <c r="I42" s="205"/>
      <c r="J42" s="205"/>
      <c r="K42" s="205"/>
      <c r="L42" s="205"/>
      <c r="M42" s="205"/>
      <c r="N42" s="205"/>
      <c r="O42" s="205"/>
      <c r="P42" s="205"/>
      <c r="Q42" s="205"/>
      <c r="R42" s="205"/>
      <c r="S42" s="205"/>
      <c r="T42" s="205"/>
      <c r="U42" s="205"/>
      <c r="V42" s="205"/>
      <c r="W42" s="205"/>
      <c r="X42" s="205"/>
      <c r="Y42" s="205"/>
      <c r="Z42" s="188"/>
      <c r="AA42" s="203"/>
    </row>
    <row r="43" spans="1:27" ht="13.5">
      <c r="A43" s="216" t="s">
        <v>137</v>
      </c>
      <c r="B43" s="138"/>
      <c r="C43" s="206"/>
      <c r="D43" s="206"/>
      <c r="E43" s="207"/>
      <c r="F43" s="208"/>
      <c r="G43" s="208"/>
      <c r="H43" s="208"/>
      <c r="I43" s="208"/>
      <c r="J43" s="208"/>
      <c r="K43" s="208"/>
      <c r="L43" s="208"/>
      <c r="M43" s="208"/>
      <c r="N43" s="208"/>
      <c r="O43" s="208"/>
      <c r="P43" s="208"/>
      <c r="Q43" s="208"/>
      <c r="R43" s="208"/>
      <c r="S43" s="208"/>
      <c r="T43" s="208"/>
      <c r="U43" s="208"/>
      <c r="V43" s="208"/>
      <c r="W43" s="208"/>
      <c r="X43" s="208"/>
      <c r="Y43" s="208"/>
      <c r="Z43" s="189"/>
      <c r="AA43" s="206"/>
    </row>
    <row r="44" spans="1:27" ht="13.5">
      <c r="A44" s="216" t="s">
        <v>138</v>
      </c>
      <c r="B44" s="144"/>
      <c r="C44" s="203"/>
      <c r="D44" s="203"/>
      <c r="E44" s="204"/>
      <c r="F44" s="205"/>
      <c r="G44" s="205"/>
      <c r="H44" s="205"/>
      <c r="I44" s="205"/>
      <c r="J44" s="205"/>
      <c r="K44" s="205"/>
      <c r="L44" s="205"/>
      <c r="M44" s="205"/>
      <c r="N44" s="205"/>
      <c r="O44" s="205"/>
      <c r="P44" s="205"/>
      <c r="Q44" s="205"/>
      <c r="R44" s="205"/>
      <c r="S44" s="205"/>
      <c r="T44" s="205"/>
      <c r="U44" s="205"/>
      <c r="V44" s="205"/>
      <c r="W44" s="205"/>
      <c r="X44" s="205"/>
      <c r="Y44" s="205"/>
      <c r="Z44" s="188"/>
      <c r="AA44" s="203"/>
    </row>
    <row r="45" spans="1:27" ht="13.5">
      <c r="A45" s="216" t="s">
        <v>139</v>
      </c>
      <c r="B45" s="138"/>
      <c r="C45" s="203"/>
      <c r="D45" s="203"/>
      <c r="E45" s="204"/>
      <c r="F45" s="205"/>
      <c r="G45" s="205"/>
      <c r="H45" s="205"/>
      <c r="I45" s="205"/>
      <c r="J45" s="205"/>
      <c r="K45" s="205"/>
      <c r="L45" s="205"/>
      <c r="M45" s="205"/>
      <c r="N45" s="205"/>
      <c r="O45" s="205"/>
      <c r="P45" s="205"/>
      <c r="Q45" s="205"/>
      <c r="R45" s="205"/>
      <c r="S45" s="205"/>
      <c r="T45" s="205"/>
      <c r="U45" s="205"/>
      <c r="V45" s="205"/>
      <c r="W45" s="205"/>
      <c r="X45" s="205"/>
      <c r="Y45" s="205"/>
      <c r="Z45" s="188"/>
      <c r="AA45" s="203"/>
    </row>
    <row r="46" spans="1:27" ht="13.5">
      <c r="A46" s="216" t="s">
        <v>140</v>
      </c>
      <c r="B46" s="138"/>
      <c r="C46" s="203"/>
      <c r="D46" s="203"/>
      <c r="E46" s="204"/>
      <c r="F46" s="205"/>
      <c r="G46" s="205"/>
      <c r="H46" s="205"/>
      <c r="I46" s="205"/>
      <c r="J46" s="205"/>
      <c r="K46" s="205"/>
      <c r="L46" s="205"/>
      <c r="M46" s="205"/>
      <c r="N46" s="205"/>
      <c r="O46" s="205"/>
      <c r="P46" s="205"/>
      <c r="Q46" s="205"/>
      <c r="R46" s="205"/>
      <c r="S46" s="205"/>
      <c r="T46" s="205"/>
      <c r="U46" s="205"/>
      <c r="V46" s="205"/>
      <c r="W46" s="205"/>
      <c r="X46" s="205"/>
      <c r="Y46" s="205"/>
      <c r="Z46" s="188"/>
      <c r="AA46" s="203"/>
    </row>
    <row r="47" spans="1:27" ht="13.5">
      <c r="A47" s="216" t="s">
        <v>141</v>
      </c>
      <c r="B47" s="138"/>
      <c r="C47" s="203"/>
      <c r="D47" s="203"/>
      <c r="E47" s="204"/>
      <c r="F47" s="205"/>
      <c r="G47" s="205"/>
      <c r="H47" s="205"/>
      <c r="I47" s="205"/>
      <c r="J47" s="205"/>
      <c r="K47" s="205"/>
      <c r="L47" s="205"/>
      <c r="M47" s="205"/>
      <c r="N47" s="205"/>
      <c r="O47" s="205"/>
      <c r="P47" s="205"/>
      <c r="Q47" s="205"/>
      <c r="R47" s="205"/>
      <c r="S47" s="205"/>
      <c r="T47" s="205"/>
      <c r="U47" s="205"/>
      <c r="V47" s="205"/>
      <c r="W47" s="205"/>
      <c r="X47" s="205"/>
      <c r="Y47" s="205"/>
      <c r="Z47" s="188"/>
      <c r="AA47" s="203"/>
    </row>
    <row r="48" spans="1:27" ht="13.5">
      <c r="A48" s="215" t="s">
        <v>84</v>
      </c>
      <c r="B48" s="144"/>
      <c r="C48" s="198">
        <f>SUM(C49:C53)</f>
        <v>0</v>
      </c>
      <c r="D48" s="198">
        <f aca="true" t="shared" si="6" ref="D48:Y48">SUM(D49:D53)</f>
        <v>0</v>
      </c>
      <c r="E48" s="199">
        <f t="shared" si="6"/>
        <v>0</v>
      </c>
      <c r="F48" s="77">
        <f t="shared" si="6"/>
        <v>0</v>
      </c>
      <c r="G48" s="77">
        <f t="shared" si="6"/>
        <v>0</v>
      </c>
      <c r="H48" s="77">
        <f t="shared" si="6"/>
        <v>0</v>
      </c>
      <c r="I48" s="77">
        <f t="shared" si="6"/>
        <v>0</v>
      </c>
      <c r="J48" s="77">
        <f t="shared" si="6"/>
        <v>0</v>
      </c>
      <c r="K48" s="77">
        <f t="shared" si="6"/>
        <v>0</v>
      </c>
      <c r="L48" s="77">
        <f t="shared" si="6"/>
        <v>0</v>
      </c>
      <c r="M48" s="77">
        <f t="shared" si="6"/>
        <v>0</v>
      </c>
      <c r="N48" s="77">
        <f t="shared" si="6"/>
        <v>0</v>
      </c>
      <c r="O48" s="77">
        <f t="shared" si="6"/>
        <v>0</v>
      </c>
      <c r="P48" s="77">
        <f t="shared" si="6"/>
        <v>0</v>
      </c>
      <c r="Q48" s="77">
        <f t="shared" si="6"/>
        <v>0</v>
      </c>
      <c r="R48" s="77">
        <f t="shared" si="6"/>
        <v>0</v>
      </c>
      <c r="S48" s="77">
        <f t="shared" si="6"/>
        <v>0</v>
      </c>
      <c r="T48" s="77">
        <f t="shared" si="6"/>
        <v>0</v>
      </c>
      <c r="U48" s="77">
        <f t="shared" si="6"/>
        <v>0</v>
      </c>
      <c r="V48" s="77">
        <f t="shared" si="6"/>
        <v>0</v>
      </c>
      <c r="W48" s="77">
        <f t="shared" si="6"/>
        <v>0</v>
      </c>
      <c r="X48" s="77">
        <f t="shared" si="6"/>
        <v>0</v>
      </c>
      <c r="Y48" s="77">
        <f t="shared" si="6"/>
        <v>0</v>
      </c>
      <c r="Z48" s="186">
        <f>+IF(X48&lt;&gt;0,+(Y48/X48)*100,0)</f>
        <v>0</v>
      </c>
      <c r="AA48" s="198">
        <f>SUM(AA49:AA53)</f>
        <v>0</v>
      </c>
    </row>
    <row r="49" spans="1:27" ht="13.5">
      <c r="A49" s="216" t="s">
        <v>142</v>
      </c>
      <c r="B49" s="138"/>
      <c r="C49" s="203"/>
      <c r="D49" s="203"/>
      <c r="E49" s="204"/>
      <c r="F49" s="205"/>
      <c r="G49" s="205"/>
      <c r="H49" s="205"/>
      <c r="I49" s="205"/>
      <c r="J49" s="205"/>
      <c r="K49" s="205"/>
      <c r="L49" s="205"/>
      <c r="M49" s="205"/>
      <c r="N49" s="205"/>
      <c r="O49" s="205"/>
      <c r="P49" s="205"/>
      <c r="Q49" s="205"/>
      <c r="R49" s="205"/>
      <c r="S49" s="205"/>
      <c r="T49" s="205"/>
      <c r="U49" s="205"/>
      <c r="V49" s="205"/>
      <c r="W49" s="205"/>
      <c r="X49" s="205"/>
      <c r="Y49" s="205"/>
      <c r="Z49" s="188"/>
      <c r="AA49" s="203"/>
    </row>
    <row r="50" spans="1:27" ht="13.5">
      <c r="A50" s="216" t="s">
        <v>143</v>
      </c>
      <c r="B50" s="138"/>
      <c r="C50" s="203"/>
      <c r="D50" s="203"/>
      <c r="E50" s="204"/>
      <c r="F50" s="205"/>
      <c r="G50" s="205"/>
      <c r="H50" s="205"/>
      <c r="I50" s="205"/>
      <c r="J50" s="205"/>
      <c r="K50" s="205"/>
      <c r="L50" s="205"/>
      <c r="M50" s="205"/>
      <c r="N50" s="205"/>
      <c r="O50" s="205"/>
      <c r="P50" s="205"/>
      <c r="Q50" s="205"/>
      <c r="R50" s="205"/>
      <c r="S50" s="205"/>
      <c r="T50" s="205"/>
      <c r="U50" s="205"/>
      <c r="V50" s="205"/>
      <c r="W50" s="205"/>
      <c r="X50" s="205"/>
      <c r="Y50" s="205"/>
      <c r="Z50" s="188"/>
      <c r="AA50" s="203"/>
    </row>
    <row r="51" spans="1:27" ht="13.5">
      <c r="A51" s="216" t="s">
        <v>144</v>
      </c>
      <c r="B51" s="138"/>
      <c r="C51" s="206"/>
      <c r="D51" s="206"/>
      <c r="E51" s="207"/>
      <c r="F51" s="208"/>
      <c r="G51" s="208"/>
      <c r="H51" s="208"/>
      <c r="I51" s="208"/>
      <c r="J51" s="208"/>
      <c r="K51" s="208"/>
      <c r="L51" s="208"/>
      <c r="M51" s="208"/>
      <c r="N51" s="208"/>
      <c r="O51" s="208"/>
      <c r="P51" s="208"/>
      <c r="Q51" s="208"/>
      <c r="R51" s="208"/>
      <c r="S51" s="208"/>
      <c r="T51" s="208"/>
      <c r="U51" s="208"/>
      <c r="V51" s="208"/>
      <c r="W51" s="208"/>
      <c r="X51" s="208"/>
      <c r="Y51" s="208"/>
      <c r="Z51" s="189"/>
      <c r="AA51" s="206"/>
    </row>
    <row r="52" spans="1:27" ht="13.5">
      <c r="A52" s="216" t="s">
        <v>145</v>
      </c>
      <c r="B52" s="138"/>
      <c r="C52" s="203"/>
      <c r="D52" s="203"/>
      <c r="E52" s="204"/>
      <c r="F52" s="205"/>
      <c r="G52" s="205"/>
      <c r="H52" s="205"/>
      <c r="I52" s="205"/>
      <c r="J52" s="205"/>
      <c r="K52" s="205"/>
      <c r="L52" s="205"/>
      <c r="M52" s="205"/>
      <c r="N52" s="205"/>
      <c r="O52" s="205"/>
      <c r="P52" s="205"/>
      <c r="Q52" s="205"/>
      <c r="R52" s="205"/>
      <c r="S52" s="205"/>
      <c r="T52" s="205"/>
      <c r="U52" s="205"/>
      <c r="V52" s="205"/>
      <c r="W52" s="205"/>
      <c r="X52" s="205"/>
      <c r="Y52" s="205"/>
      <c r="Z52" s="188"/>
      <c r="AA52" s="203"/>
    </row>
    <row r="53" spans="1:27" ht="13.5">
      <c r="A53" s="216" t="s">
        <v>146</v>
      </c>
      <c r="B53" s="138"/>
      <c r="C53" s="203"/>
      <c r="D53" s="203"/>
      <c r="E53" s="204"/>
      <c r="F53" s="205"/>
      <c r="G53" s="205"/>
      <c r="H53" s="205"/>
      <c r="I53" s="205"/>
      <c r="J53" s="205"/>
      <c r="K53" s="205"/>
      <c r="L53" s="205"/>
      <c r="M53" s="205"/>
      <c r="N53" s="205"/>
      <c r="O53" s="205"/>
      <c r="P53" s="205"/>
      <c r="Q53" s="205"/>
      <c r="R53" s="205"/>
      <c r="S53" s="205"/>
      <c r="T53" s="205"/>
      <c r="U53" s="205"/>
      <c r="V53" s="205"/>
      <c r="W53" s="205"/>
      <c r="X53" s="205"/>
      <c r="Y53" s="205"/>
      <c r="Z53" s="188"/>
      <c r="AA53" s="203"/>
    </row>
    <row r="54" spans="1:27" ht="13.5">
      <c r="A54" s="215" t="s">
        <v>85</v>
      </c>
      <c r="B54" s="138"/>
      <c r="C54" s="209">
        <f aca="true" t="shared" si="7" ref="C54:Y54">SUM(C55:C62)</f>
        <v>0</v>
      </c>
      <c r="D54" s="209">
        <f t="shared" si="7"/>
        <v>0</v>
      </c>
      <c r="E54" s="210">
        <f t="shared" si="7"/>
        <v>0</v>
      </c>
      <c r="F54" s="211">
        <f t="shared" si="7"/>
        <v>0</v>
      </c>
      <c r="G54" s="211">
        <f t="shared" si="7"/>
        <v>0</v>
      </c>
      <c r="H54" s="211">
        <f t="shared" si="7"/>
        <v>0</v>
      </c>
      <c r="I54" s="211">
        <f t="shared" si="7"/>
        <v>0</v>
      </c>
      <c r="J54" s="211">
        <f t="shared" si="7"/>
        <v>0</v>
      </c>
      <c r="K54" s="211">
        <f t="shared" si="7"/>
        <v>0</v>
      </c>
      <c r="L54" s="211">
        <f t="shared" si="7"/>
        <v>0</v>
      </c>
      <c r="M54" s="211">
        <f t="shared" si="7"/>
        <v>0</v>
      </c>
      <c r="N54" s="211">
        <f t="shared" si="7"/>
        <v>0</v>
      </c>
      <c r="O54" s="211">
        <f t="shared" si="7"/>
        <v>0</v>
      </c>
      <c r="P54" s="211">
        <f t="shared" si="7"/>
        <v>0</v>
      </c>
      <c r="Q54" s="211">
        <f t="shared" si="7"/>
        <v>0</v>
      </c>
      <c r="R54" s="211">
        <f t="shared" si="7"/>
        <v>0</v>
      </c>
      <c r="S54" s="211">
        <f t="shared" si="7"/>
        <v>0</v>
      </c>
      <c r="T54" s="211">
        <f t="shared" si="7"/>
        <v>0</v>
      </c>
      <c r="U54" s="211">
        <f t="shared" si="7"/>
        <v>0</v>
      </c>
      <c r="V54" s="211">
        <f t="shared" si="7"/>
        <v>0</v>
      </c>
      <c r="W54" s="211">
        <f t="shared" si="7"/>
        <v>0</v>
      </c>
      <c r="X54" s="211">
        <f t="shared" si="7"/>
        <v>0</v>
      </c>
      <c r="Y54" s="211">
        <f t="shared" si="7"/>
        <v>0</v>
      </c>
      <c r="Z54" s="190">
        <f>+IF(X54&lt;&gt;0,+(Y54/X54)*100,0)</f>
        <v>0</v>
      </c>
      <c r="AA54" s="209">
        <f>SUM(AA55:AA62)</f>
        <v>0</v>
      </c>
    </row>
    <row r="55" spans="1:27" ht="13.5">
      <c r="A55" s="216" t="s">
        <v>147</v>
      </c>
      <c r="B55" s="138"/>
      <c r="C55" s="203"/>
      <c r="D55" s="203"/>
      <c r="E55" s="204"/>
      <c r="F55" s="205"/>
      <c r="G55" s="205"/>
      <c r="H55" s="205"/>
      <c r="I55" s="205"/>
      <c r="J55" s="205"/>
      <c r="K55" s="205"/>
      <c r="L55" s="205"/>
      <c r="M55" s="205"/>
      <c r="N55" s="205"/>
      <c r="O55" s="205"/>
      <c r="P55" s="205"/>
      <c r="Q55" s="205"/>
      <c r="R55" s="205"/>
      <c r="S55" s="205"/>
      <c r="T55" s="205"/>
      <c r="U55" s="205"/>
      <c r="V55" s="205"/>
      <c r="W55" s="205"/>
      <c r="X55" s="205"/>
      <c r="Y55" s="205"/>
      <c r="Z55" s="188"/>
      <c r="AA55" s="203"/>
    </row>
    <row r="56" spans="1:27" ht="13.5">
      <c r="A56" s="216" t="s">
        <v>148</v>
      </c>
      <c r="B56" s="138"/>
      <c r="C56" s="203"/>
      <c r="D56" s="203"/>
      <c r="E56" s="204"/>
      <c r="F56" s="205"/>
      <c r="G56" s="205"/>
      <c r="H56" s="205"/>
      <c r="I56" s="205"/>
      <c r="J56" s="205"/>
      <c r="K56" s="205"/>
      <c r="L56" s="205"/>
      <c r="M56" s="205"/>
      <c r="N56" s="205"/>
      <c r="O56" s="205"/>
      <c r="P56" s="205"/>
      <c r="Q56" s="205"/>
      <c r="R56" s="205"/>
      <c r="S56" s="205"/>
      <c r="T56" s="205"/>
      <c r="U56" s="205"/>
      <c r="V56" s="205"/>
      <c r="W56" s="205"/>
      <c r="X56" s="205"/>
      <c r="Y56" s="205"/>
      <c r="Z56" s="188"/>
      <c r="AA56" s="203"/>
    </row>
    <row r="57" spans="1:27" ht="13.5">
      <c r="A57" s="216" t="s">
        <v>149</v>
      </c>
      <c r="B57" s="138"/>
      <c r="C57" s="203"/>
      <c r="D57" s="203"/>
      <c r="E57" s="204"/>
      <c r="F57" s="205"/>
      <c r="G57" s="205"/>
      <c r="H57" s="205"/>
      <c r="I57" s="205"/>
      <c r="J57" s="205"/>
      <c r="K57" s="205"/>
      <c r="L57" s="205"/>
      <c r="M57" s="205"/>
      <c r="N57" s="205"/>
      <c r="O57" s="205"/>
      <c r="P57" s="205"/>
      <c r="Q57" s="205"/>
      <c r="R57" s="205"/>
      <c r="S57" s="205"/>
      <c r="T57" s="205"/>
      <c r="U57" s="205"/>
      <c r="V57" s="205"/>
      <c r="W57" s="205"/>
      <c r="X57" s="205"/>
      <c r="Y57" s="205"/>
      <c r="Z57" s="188"/>
      <c r="AA57" s="203"/>
    </row>
    <row r="58" spans="1:27" ht="13.5">
      <c r="A58" s="216" t="s">
        <v>150</v>
      </c>
      <c r="B58" s="138"/>
      <c r="C58" s="203"/>
      <c r="D58" s="203"/>
      <c r="E58" s="204"/>
      <c r="F58" s="205"/>
      <c r="G58" s="205"/>
      <c r="H58" s="205"/>
      <c r="I58" s="205"/>
      <c r="J58" s="205"/>
      <c r="K58" s="205"/>
      <c r="L58" s="205"/>
      <c r="M58" s="205"/>
      <c r="N58" s="205"/>
      <c r="O58" s="205"/>
      <c r="P58" s="205"/>
      <c r="Q58" s="205"/>
      <c r="R58" s="205"/>
      <c r="S58" s="205"/>
      <c r="T58" s="205"/>
      <c r="U58" s="205"/>
      <c r="V58" s="205"/>
      <c r="W58" s="205"/>
      <c r="X58" s="205"/>
      <c r="Y58" s="205"/>
      <c r="Z58" s="188"/>
      <c r="AA58" s="203"/>
    </row>
    <row r="59" spans="1:27" ht="13.5">
      <c r="A59" s="216" t="s">
        <v>151</v>
      </c>
      <c r="B59" s="138"/>
      <c r="C59" s="203"/>
      <c r="D59" s="203"/>
      <c r="E59" s="204"/>
      <c r="F59" s="205"/>
      <c r="G59" s="205"/>
      <c r="H59" s="205"/>
      <c r="I59" s="205"/>
      <c r="J59" s="205"/>
      <c r="K59" s="205"/>
      <c r="L59" s="205"/>
      <c r="M59" s="205"/>
      <c r="N59" s="205"/>
      <c r="O59" s="205"/>
      <c r="P59" s="205"/>
      <c r="Q59" s="205"/>
      <c r="R59" s="205"/>
      <c r="S59" s="205"/>
      <c r="T59" s="205"/>
      <c r="U59" s="205"/>
      <c r="V59" s="205"/>
      <c r="W59" s="205"/>
      <c r="X59" s="205"/>
      <c r="Y59" s="205"/>
      <c r="Z59" s="188"/>
      <c r="AA59" s="203"/>
    </row>
    <row r="60" spans="1:27" ht="13.5">
      <c r="A60" s="216" t="s">
        <v>152</v>
      </c>
      <c r="B60" s="138"/>
      <c r="C60" s="203"/>
      <c r="D60" s="203"/>
      <c r="E60" s="204"/>
      <c r="F60" s="205"/>
      <c r="G60" s="205"/>
      <c r="H60" s="205"/>
      <c r="I60" s="205"/>
      <c r="J60" s="205"/>
      <c r="K60" s="205"/>
      <c r="L60" s="205"/>
      <c r="M60" s="205"/>
      <c r="N60" s="205"/>
      <c r="O60" s="205"/>
      <c r="P60" s="205"/>
      <c r="Q60" s="205"/>
      <c r="R60" s="205"/>
      <c r="S60" s="205"/>
      <c r="T60" s="205"/>
      <c r="U60" s="205"/>
      <c r="V60" s="205"/>
      <c r="W60" s="205"/>
      <c r="X60" s="205"/>
      <c r="Y60" s="205"/>
      <c r="Z60" s="188"/>
      <c r="AA60" s="203"/>
    </row>
    <row r="61" spans="1:27" ht="22.5">
      <c r="A61" s="216" t="s">
        <v>153</v>
      </c>
      <c r="B61" s="138"/>
      <c r="C61" s="206"/>
      <c r="D61" s="206"/>
      <c r="E61" s="207"/>
      <c r="F61" s="208"/>
      <c r="G61" s="208"/>
      <c r="H61" s="208"/>
      <c r="I61" s="208"/>
      <c r="J61" s="208"/>
      <c r="K61" s="208"/>
      <c r="L61" s="208"/>
      <c r="M61" s="208"/>
      <c r="N61" s="208"/>
      <c r="O61" s="208"/>
      <c r="P61" s="208"/>
      <c r="Q61" s="208"/>
      <c r="R61" s="208"/>
      <c r="S61" s="208"/>
      <c r="T61" s="208"/>
      <c r="U61" s="208"/>
      <c r="V61" s="208"/>
      <c r="W61" s="208"/>
      <c r="X61" s="208"/>
      <c r="Y61" s="208"/>
      <c r="Z61" s="189"/>
      <c r="AA61" s="206"/>
    </row>
    <row r="62" spans="1:27" ht="13.5">
      <c r="A62" s="216" t="s">
        <v>154</v>
      </c>
      <c r="B62" s="144"/>
      <c r="C62" s="203"/>
      <c r="D62" s="203"/>
      <c r="E62" s="204"/>
      <c r="F62" s="205"/>
      <c r="G62" s="205"/>
      <c r="H62" s="205"/>
      <c r="I62" s="205"/>
      <c r="J62" s="205"/>
      <c r="K62" s="205"/>
      <c r="L62" s="205"/>
      <c r="M62" s="205"/>
      <c r="N62" s="205"/>
      <c r="O62" s="205"/>
      <c r="P62" s="205"/>
      <c r="Q62" s="205"/>
      <c r="R62" s="205"/>
      <c r="S62" s="205"/>
      <c r="T62" s="205"/>
      <c r="U62" s="205"/>
      <c r="V62" s="205"/>
      <c r="W62" s="205"/>
      <c r="X62" s="205"/>
      <c r="Y62" s="205"/>
      <c r="Z62" s="188"/>
      <c r="AA62" s="203"/>
    </row>
    <row r="63" spans="1:27" ht="13.5">
      <c r="A63" s="215" t="s">
        <v>86</v>
      </c>
      <c r="B63" s="138"/>
      <c r="C63" s="192">
        <f>SUM(C64:C65)</f>
        <v>0</v>
      </c>
      <c r="D63" s="192">
        <f aca="true" t="shared" si="8" ref="D63:Y63">SUM(D64:D65)</f>
        <v>0</v>
      </c>
      <c r="E63" s="193">
        <f t="shared" si="8"/>
        <v>0</v>
      </c>
      <c r="F63" s="194">
        <f t="shared" si="8"/>
        <v>0</v>
      </c>
      <c r="G63" s="194">
        <f t="shared" si="8"/>
        <v>0</v>
      </c>
      <c r="H63" s="194">
        <f t="shared" si="8"/>
        <v>0</v>
      </c>
      <c r="I63" s="194">
        <f t="shared" si="8"/>
        <v>0</v>
      </c>
      <c r="J63" s="194">
        <f t="shared" si="8"/>
        <v>0</v>
      </c>
      <c r="K63" s="194">
        <f t="shared" si="8"/>
        <v>0</v>
      </c>
      <c r="L63" s="194">
        <f t="shared" si="8"/>
        <v>0</v>
      </c>
      <c r="M63" s="194">
        <f t="shared" si="8"/>
        <v>0</v>
      </c>
      <c r="N63" s="194">
        <f t="shared" si="8"/>
        <v>0</v>
      </c>
      <c r="O63" s="194">
        <f t="shared" si="8"/>
        <v>0</v>
      </c>
      <c r="P63" s="194">
        <f t="shared" si="8"/>
        <v>0</v>
      </c>
      <c r="Q63" s="194">
        <f t="shared" si="8"/>
        <v>0</v>
      </c>
      <c r="R63" s="194">
        <f t="shared" si="8"/>
        <v>0</v>
      </c>
      <c r="S63" s="194">
        <f t="shared" si="8"/>
        <v>0</v>
      </c>
      <c r="T63" s="194">
        <f t="shared" si="8"/>
        <v>0</v>
      </c>
      <c r="U63" s="194">
        <f t="shared" si="8"/>
        <v>0</v>
      </c>
      <c r="V63" s="194">
        <f t="shared" si="8"/>
        <v>0</v>
      </c>
      <c r="W63" s="194">
        <f t="shared" si="8"/>
        <v>0</v>
      </c>
      <c r="X63" s="194">
        <f t="shared" si="8"/>
        <v>0</v>
      </c>
      <c r="Y63" s="194">
        <f t="shared" si="8"/>
        <v>0</v>
      </c>
      <c r="Z63" s="183">
        <f>+IF(X63&lt;&gt;0,+(Y63/X63)*100,0)</f>
        <v>0</v>
      </c>
      <c r="AA63" s="192">
        <f>SUM(AA64:AA65)</f>
        <v>0</v>
      </c>
    </row>
    <row r="64" spans="1:27" ht="13.5">
      <c r="A64" s="216" t="s">
        <v>86</v>
      </c>
      <c r="B64" s="138"/>
      <c r="C64" s="203"/>
      <c r="D64" s="203"/>
      <c r="E64" s="204"/>
      <c r="F64" s="205"/>
      <c r="G64" s="205"/>
      <c r="H64" s="205"/>
      <c r="I64" s="205"/>
      <c r="J64" s="205"/>
      <c r="K64" s="205"/>
      <c r="L64" s="205"/>
      <c r="M64" s="205"/>
      <c r="N64" s="205"/>
      <c r="O64" s="205"/>
      <c r="P64" s="205"/>
      <c r="Q64" s="205"/>
      <c r="R64" s="205"/>
      <c r="S64" s="205"/>
      <c r="T64" s="205"/>
      <c r="U64" s="205"/>
      <c r="V64" s="205"/>
      <c r="W64" s="205"/>
      <c r="X64" s="205"/>
      <c r="Y64" s="205"/>
      <c r="Z64" s="188"/>
      <c r="AA64" s="203"/>
    </row>
    <row r="65" spans="1:27" ht="13.5">
      <c r="A65" s="216" t="s">
        <v>155</v>
      </c>
      <c r="B65" s="144"/>
      <c r="C65" s="203"/>
      <c r="D65" s="203"/>
      <c r="E65" s="204"/>
      <c r="F65" s="205"/>
      <c r="G65" s="205"/>
      <c r="H65" s="205"/>
      <c r="I65" s="205"/>
      <c r="J65" s="205"/>
      <c r="K65" s="205"/>
      <c r="L65" s="205"/>
      <c r="M65" s="205"/>
      <c r="N65" s="205"/>
      <c r="O65" s="205"/>
      <c r="P65" s="205"/>
      <c r="Q65" s="205"/>
      <c r="R65" s="205"/>
      <c r="S65" s="205"/>
      <c r="T65" s="205"/>
      <c r="U65" s="205"/>
      <c r="V65" s="205"/>
      <c r="W65" s="205"/>
      <c r="X65" s="205"/>
      <c r="Y65" s="205"/>
      <c r="Z65" s="188"/>
      <c r="AA65" s="203"/>
    </row>
    <row r="66" spans="1:27" ht="13.5">
      <c r="A66" s="215" t="s">
        <v>87</v>
      </c>
      <c r="B66" s="138"/>
      <c r="C66" s="192">
        <f>SUM(C67:C73)</f>
        <v>0</v>
      </c>
      <c r="D66" s="192">
        <f aca="true" t="shared" si="9" ref="D66:Y66">SUM(D67:D73)</f>
        <v>0</v>
      </c>
      <c r="E66" s="193">
        <f t="shared" si="9"/>
        <v>0</v>
      </c>
      <c r="F66" s="194">
        <f t="shared" si="9"/>
        <v>0</v>
      </c>
      <c r="G66" s="194">
        <f t="shared" si="9"/>
        <v>0</v>
      </c>
      <c r="H66" s="194">
        <f t="shared" si="9"/>
        <v>0</v>
      </c>
      <c r="I66" s="194">
        <f t="shared" si="9"/>
        <v>0</v>
      </c>
      <c r="J66" s="194">
        <f t="shared" si="9"/>
        <v>0</v>
      </c>
      <c r="K66" s="194">
        <f t="shared" si="9"/>
        <v>0</v>
      </c>
      <c r="L66" s="194">
        <f t="shared" si="9"/>
        <v>0</v>
      </c>
      <c r="M66" s="194">
        <f t="shared" si="9"/>
        <v>0</v>
      </c>
      <c r="N66" s="194">
        <f t="shared" si="9"/>
        <v>0</v>
      </c>
      <c r="O66" s="194">
        <f t="shared" si="9"/>
        <v>0</v>
      </c>
      <c r="P66" s="194">
        <f t="shared" si="9"/>
        <v>0</v>
      </c>
      <c r="Q66" s="194">
        <f t="shared" si="9"/>
        <v>0</v>
      </c>
      <c r="R66" s="194">
        <f t="shared" si="9"/>
        <v>0</v>
      </c>
      <c r="S66" s="194">
        <f t="shared" si="9"/>
        <v>0</v>
      </c>
      <c r="T66" s="194">
        <f t="shared" si="9"/>
        <v>0</v>
      </c>
      <c r="U66" s="194">
        <f t="shared" si="9"/>
        <v>0</v>
      </c>
      <c r="V66" s="194">
        <f t="shared" si="9"/>
        <v>0</v>
      </c>
      <c r="W66" s="194">
        <f t="shared" si="9"/>
        <v>0</v>
      </c>
      <c r="X66" s="194">
        <f t="shared" si="9"/>
        <v>0</v>
      </c>
      <c r="Y66" s="194">
        <f t="shared" si="9"/>
        <v>0</v>
      </c>
      <c r="Z66" s="183">
        <f>+IF(X66&lt;&gt;0,+(Y66/X66)*100,0)</f>
        <v>0</v>
      </c>
      <c r="AA66" s="192">
        <f>SUM(AA67:AA73)</f>
        <v>0</v>
      </c>
    </row>
    <row r="67" spans="1:27" ht="13.5">
      <c r="A67" s="216" t="s">
        <v>156</v>
      </c>
      <c r="B67" s="138"/>
      <c r="C67" s="203"/>
      <c r="D67" s="203"/>
      <c r="E67" s="204"/>
      <c r="F67" s="205"/>
      <c r="G67" s="205"/>
      <c r="H67" s="205"/>
      <c r="I67" s="205"/>
      <c r="J67" s="205"/>
      <c r="K67" s="205"/>
      <c r="L67" s="205"/>
      <c r="M67" s="205"/>
      <c r="N67" s="205"/>
      <c r="O67" s="205"/>
      <c r="P67" s="205"/>
      <c r="Q67" s="205"/>
      <c r="R67" s="205"/>
      <c r="S67" s="205"/>
      <c r="T67" s="205"/>
      <c r="U67" s="205"/>
      <c r="V67" s="205"/>
      <c r="W67" s="205"/>
      <c r="X67" s="205"/>
      <c r="Y67" s="205"/>
      <c r="Z67" s="188"/>
      <c r="AA67" s="203"/>
    </row>
    <row r="68" spans="1:27" ht="13.5">
      <c r="A68" s="216" t="s">
        <v>157</v>
      </c>
      <c r="B68" s="138"/>
      <c r="C68" s="206"/>
      <c r="D68" s="206"/>
      <c r="E68" s="207"/>
      <c r="F68" s="208"/>
      <c r="G68" s="208"/>
      <c r="H68" s="208"/>
      <c r="I68" s="208"/>
      <c r="J68" s="208"/>
      <c r="K68" s="208"/>
      <c r="L68" s="208"/>
      <c r="M68" s="208"/>
      <c r="N68" s="208"/>
      <c r="O68" s="208"/>
      <c r="P68" s="208"/>
      <c r="Q68" s="208"/>
      <c r="R68" s="208"/>
      <c r="S68" s="208"/>
      <c r="T68" s="208"/>
      <c r="U68" s="208"/>
      <c r="V68" s="208"/>
      <c r="W68" s="208"/>
      <c r="X68" s="208"/>
      <c r="Y68" s="208"/>
      <c r="Z68" s="189"/>
      <c r="AA68" s="206"/>
    </row>
    <row r="69" spans="1:27" ht="13.5">
      <c r="A69" s="216" t="s">
        <v>158</v>
      </c>
      <c r="B69" s="138"/>
      <c r="C69" s="203"/>
      <c r="D69" s="203"/>
      <c r="E69" s="204"/>
      <c r="F69" s="205"/>
      <c r="G69" s="205"/>
      <c r="H69" s="205"/>
      <c r="I69" s="205"/>
      <c r="J69" s="205"/>
      <c r="K69" s="205"/>
      <c r="L69" s="205"/>
      <c r="M69" s="205"/>
      <c r="N69" s="205"/>
      <c r="O69" s="205"/>
      <c r="P69" s="205"/>
      <c r="Q69" s="205"/>
      <c r="R69" s="205"/>
      <c r="S69" s="205"/>
      <c r="T69" s="205"/>
      <c r="U69" s="205"/>
      <c r="V69" s="205"/>
      <c r="W69" s="205"/>
      <c r="X69" s="205"/>
      <c r="Y69" s="205"/>
      <c r="Z69" s="188"/>
      <c r="AA69" s="203"/>
    </row>
    <row r="70" spans="1:27" ht="13.5">
      <c r="A70" s="216" t="s">
        <v>159</v>
      </c>
      <c r="B70" s="138"/>
      <c r="C70" s="203"/>
      <c r="D70" s="203"/>
      <c r="E70" s="204"/>
      <c r="F70" s="205"/>
      <c r="G70" s="205"/>
      <c r="H70" s="205"/>
      <c r="I70" s="205"/>
      <c r="J70" s="205"/>
      <c r="K70" s="205"/>
      <c r="L70" s="205"/>
      <c r="M70" s="205"/>
      <c r="N70" s="205"/>
      <c r="O70" s="205"/>
      <c r="P70" s="205"/>
      <c r="Q70" s="205"/>
      <c r="R70" s="205"/>
      <c r="S70" s="205"/>
      <c r="T70" s="205"/>
      <c r="U70" s="205"/>
      <c r="V70" s="205"/>
      <c r="W70" s="205"/>
      <c r="X70" s="205"/>
      <c r="Y70" s="205"/>
      <c r="Z70" s="188"/>
      <c r="AA70" s="203"/>
    </row>
    <row r="71" spans="1:27" ht="33" customHeight="1">
      <c r="A71" s="216" t="s">
        <v>160</v>
      </c>
      <c r="B71" s="138"/>
      <c r="C71" s="203"/>
      <c r="D71" s="203"/>
      <c r="E71" s="204"/>
      <c r="F71" s="205"/>
      <c r="G71" s="205"/>
      <c r="H71" s="205"/>
      <c r="I71" s="205"/>
      <c r="J71" s="205"/>
      <c r="K71" s="205"/>
      <c r="L71" s="205"/>
      <c r="M71" s="205"/>
      <c r="N71" s="205"/>
      <c r="O71" s="205"/>
      <c r="P71" s="205"/>
      <c r="Q71" s="205"/>
      <c r="R71" s="205"/>
      <c r="S71" s="205"/>
      <c r="T71" s="205"/>
      <c r="U71" s="205"/>
      <c r="V71" s="205"/>
      <c r="W71" s="205"/>
      <c r="X71" s="205"/>
      <c r="Y71" s="205"/>
      <c r="Z71" s="188"/>
      <c r="AA71" s="203"/>
    </row>
    <row r="72" spans="1:27" ht="13.5">
      <c r="A72" s="216" t="s">
        <v>161</v>
      </c>
      <c r="B72" s="138"/>
      <c r="C72" s="203"/>
      <c r="D72" s="203"/>
      <c r="E72" s="204"/>
      <c r="F72" s="205"/>
      <c r="G72" s="205"/>
      <c r="H72" s="205"/>
      <c r="I72" s="205"/>
      <c r="J72" s="205"/>
      <c r="K72" s="205"/>
      <c r="L72" s="205"/>
      <c r="M72" s="205"/>
      <c r="N72" s="205"/>
      <c r="O72" s="205"/>
      <c r="P72" s="205"/>
      <c r="Q72" s="205"/>
      <c r="R72" s="205"/>
      <c r="S72" s="205"/>
      <c r="T72" s="205"/>
      <c r="U72" s="205"/>
      <c r="V72" s="205"/>
      <c r="W72" s="205"/>
      <c r="X72" s="205"/>
      <c r="Y72" s="205"/>
      <c r="Z72" s="188"/>
      <c r="AA72" s="203"/>
    </row>
    <row r="73" spans="1:27" ht="13.5">
      <c r="A73" s="216" t="s">
        <v>162</v>
      </c>
      <c r="B73" s="138"/>
      <c r="C73" s="206"/>
      <c r="D73" s="206"/>
      <c r="E73" s="207"/>
      <c r="F73" s="208"/>
      <c r="G73" s="208"/>
      <c r="H73" s="208"/>
      <c r="I73" s="208"/>
      <c r="J73" s="208"/>
      <c r="K73" s="208"/>
      <c r="L73" s="208"/>
      <c r="M73" s="208"/>
      <c r="N73" s="208"/>
      <c r="O73" s="208"/>
      <c r="P73" s="208"/>
      <c r="Q73" s="208"/>
      <c r="R73" s="208"/>
      <c r="S73" s="208"/>
      <c r="T73" s="208"/>
      <c r="U73" s="208"/>
      <c r="V73" s="208"/>
      <c r="W73" s="208"/>
      <c r="X73" s="208"/>
      <c r="Y73" s="208"/>
      <c r="Z73" s="189"/>
      <c r="AA73" s="206"/>
    </row>
    <row r="74" spans="1:27" ht="13.5">
      <c r="A74" s="137" t="s">
        <v>88</v>
      </c>
      <c r="B74" s="138"/>
      <c r="C74" s="212">
        <f aca="true" t="shared" si="10" ref="C74:Y74">C75+C86+C91</f>
        <v>0</v>
      </c>
      <c r="D74" s="212">
        <f t="shared" si="10"/>
        <v>0</v>
      </c>
      <c r="E74" s="213">
        <f t="shared" si="10"/>
        <v>0</v>
      </c>
      <c r="F74" s="214">
        <f t="shared" si="10"/>
        <v>0</v>
      </c>
      <c r="G74" s="214">
        <f t="shared" si="10"/>
        <v>11022471</v>
      </c>
      <c r="H74" s="214">
        <f t="shared" si="10"/>
        <v>0</v>
      </c>
      <c r="I74" s="214">
        <f t="shared" si="10"/>
        <v>0</v>
      </c>
      <c r="J74" s="214">
        <f t="shared" si="10"/>
        <v>11022471</v>
      </c>
      <c r="K74" s="214">
        <f t="shared" si="10"/>
        <v>0</v>
      </c>
      <c r="L74" s="214">
        <f t="shared" si="10"/>
        <v>0</v>
      </c>
      <c r="M74" s="214">
        <f t="shared" si="10"/>
        <v>0</v>
      </c>
      <c r="N74" s="214">
        <f t="shared" si="10"/>
        <v>0</v>
      </c>
      <c r="O74" s="214">
        <f t="shared" si="10"/>
        <v>0</v>
      </c>
      <c r="P74" s="214">
        <f t="shared" si="10"/>
        <v>0</v>
      </c>
      <c r="Q74" s="214">
        <f t="shared" si="10"/>
        <v>0</v>
      </c>
      <c r="R74" s="214">
        <f t="shared" si="10"/>
        <v>0</v>
      </c>
      <c r="S74" s="214">
        <f t="shared" si="10"/>
        <v>0</v>
      </c>
      <c r="T74" s="214">
        <f t="shared" si="10"/>
        <v>0</v>
      </c>
      <c r="U74" s="214">
        <f t="shared" si="10"/>
        <v>0</v>
      </c>
      <c r="V74" s="214">
        <f t="shared" si="10"/>
        <v>0</v>
      </c>
      <c r="W74" s="214">
        <f t="shared" si="10"/>
        <v>11022471</v>
      </c>
      <c r="X74" s="214">
        <f t="shared" si="10"/>
        <v>0</v>
      </c>
      <c r="Y74" s="214">
        <f t="shared" si="10"/>
        <v>11022471</v>
      </c>
      <c r="Z74" s="187">
        <f>+IF(X74&lt;&gt;0,+(Y74/X74)*100,0)</f>
        <v>0</v>
      </c>
      <c r="AA74" s="212">
        <f>AA75+AA86+AA91</f>
        <v>0</v>
      </c>
    </row>
    <row r="75" spans="1:27" ht="13.5">
      <c r="A75" s="215" t="s">
        <v>89</v>
      </c>
      <c r="B75" s="138"/>
      <c r="C75" s="192">
        <f>SUM(C76:C85)</f>
        <v>0</v>
      </c>
      <c r="D75" s="192">
        <f aca="true" t="shared" si="11" ref="D75:Y75">SUM(D76:D85)</f>
        <v>0</v>
      </c>
      <c r="E75" s="193">
        <f t="shared" si="11"/>
        <v>0</v>
      </c>
      <c r="F75" s="194">
        <f t="shared" si="11"/>
        <v>0</v>
      </c>
      <c r="G75" s="194">
        <f t="shared" si="11"/>
        <v>11022471</v>
      </c>
      <c r="H75" s="194">
        <f t="shared" si="11"/>
        <v>0</v>
      </c>
      <c r="I75" s="194">
        <f t="shared" si="11"/>
        <v>0</v>
      </c>
      <c r="J75" s="194">
        <f t="shared" si="11"/>
        <v>11022471</v>
      </c>
      <c r="K75" s="194">
        <f t="shared" si="11"/>
        <v>0</v>
      </c>
      <c r="L75" s="194">
        <f t="shared" si="11"/>
        <v>0</v>
      </c>
      <c r="M75" s="194">
        <f t="shared" si="11"/>
        <v>0</v>
      </c>
      <c r="N75" s="194">
        <f t="shared" si="11"/>
        <v>0</v>
      </c>
      <c r="O75" s="194">
        <f t="shared" si="11"/>
        <v>0</v>
      </c>
      <c r="P75" s="194">
        <f t="shared" si="11"/>
        <v>0</v>
      </c>
      <c r="Q75" s="194">
        <f t="shared" si="11"/>
        <v>0</v>
      </c>
      <c r="R75" s="194">
        <f t="shared" si="11"/>
        <v>0</v>
      </c>
      <c r="S75" s="194">
        <f t="shared" si="11"/>
        <v>0</v>
      </c>
      <c r="T75" s="194">
        <f t="shared" si="11"/>
        <v>0</v>
      </c>
      <c r="U75" s="194">
        <f t="shared" si="11"/>
        <v>0</v>
      </c>
      <c r="V75" s="194">
        <f t="shared" si="11"/>
        <v>0</v>
      </c>
      <c r="W75" s="194">
        <f t="shared" si="11"/>
        <v>11022471</v>
      </c>
      <c r="X75" s="194">
        <f t="shared" si="11"/>
        <v>0</v>
      </c>
      <c r="Y75" s="194">
        <f t="shared" si="11"/>
        <v>11022471</v>
      </c>
      <c r="Z75" s="183">
        <f>+IF(X75&lt;&gt;0,+(Y75/X75)*100,0)</f>
        <v>0</v>
      </c>
      <c r="AA75" s="192">
        <f>SUM(AA76:AA85)</f>
        <v>0</v>
      </c>
    </row>
    <row r="76" spans="1:27" ht="13.5">
      <c r="A76" s="216" t="s">
        <v>163</v>
      </c>
      <c r="B76" s="138"/>
      <c r="C76" s="203"/>
      <c r="D76" s="203"/>
      <c r="E76" s="204"/>
      <c r="F76" s="205"/>
      <c r="G76" s="205"/>
      <c r="H76" s="205"/>
      <c r="I76" s="205"/>
      <c r="J76" s="205"/>
      <c r="K76" s="205"/>
      <c r="L76" s="205"/>
      <c r="M76" s="205"/>
      <c r="N76" s="205"/>
      <c r="O76" s="205"/>
      <c r="P76" s="205"/>
      <c r="Q76" s="205"/>
      <c r="R76" s="205"/>
      <c r="S76" s="205"/>
      <c r="T76" s="205"/>
      <c r="U76" s="205"/>
      <c r="V76" s="205"/>
      <c r="W76" s="205"/>
      <c r="X76" s="205"/>
      <c r="Y76" s="205"/>
      <c r="Z76" s="188"/>
      <c r="AA76" s="203"/>
    </row>
    <row r="77" spans="1:27" ht="22.5">
      <c r="A77" s="216" t="s">
        <v>164</v>
      </c>
      <c r="B77" s="138"/>
      <c r="C77" s="203"/>
      <c r="D77" s="203"/>
      <c r="E77" s="204"/>
      <c r="F77" s="205"/>
      <c r="G77" s="205"/>
      <c r="H77" s="205"/>
      <c r="I77" s="205"/>
      <c r="J77" s="205"/>
      <c r="K77" s="205"/>
      <c r="L77" s="205"/>
      <c r="M77" s="205"/>
      <c r="N77" s="205"/>
      <c r="O77" s="205"/>
      <c r="P77" s="205"/>
      <c r="Q77" s="205"/>
      <c r="R77" s="205"/>
      <c r="S77" s="205"/>
      <c r="T77" s="205"/>
      <c r="U77" s="205"/>
      <c r="V77" s="205"/>
      <c r="W77" s="205"/>
      <c r="X77" s="205"/>
      <c r="Y77" s="205"/>
      <c r="Z77" s="188"/>
      <c r="AA77" s="203"/>
    </row>
    <row r="78" spans="1:27" ht="13.5">
      <c r="A78" s="216" t="s">
        <v>165</v>
      </c>
      <c r="B78" s="138"/>
      <c r="C78" s="203"/>
      <c r="D78" s="203"/>
      <c r="E78" s="204"/>
      <c r="F78" s="205"/>
      <c r="G78" s="205"/>
      <c r="H78" s="205"/>
      <c r="I78" s="205"/>
      <c r="J78" s="205"/>
      <c r="K78" s="205"/>
      <c r="L78" s="205"/>
      <c r="M78" s="205"/>
      <c r="N78" s="205"/>
      <c r="O78" s="205"/>
      <c r="P78" s="205"/>
      <c r="Q78" s="205"/>
      <c r="R78" s="205"/>
      <c r="S78" s="205"/>
      <c r="T78" s="205"/>
      <c r="U78" s="205"/>
      <c r="V78" s="205"/>
      <c r="W78" s="205"/>
      <c r="X78" s="205"/>
      <c r="Y78" s="205"/>
      <c r="Z78" s="188"/>
      <c r="AA78" s="203"/>
    </row>
    <row r="79" spans="1:27" ht="13.5">
      <c r="A79" s="216" t="s">
        <v>166</v>
      </c>
      <c r="B79" s="138"/>
      <c r="C79" s="203"/>
      <c r="D79" s="203"/>
      <c r="E79" s="204"/>
      <c r="F79" s="205"/>
      <c r="G79" s="205"/>
      <c r="H79" s="205"/>
      <c r="I79" s="205"/>
      <c r="J79" s="205"/>
      <c r="K79" s="205"/>
      <c r="L79" s="205"/>
      <c r="M79" s="205"/>
      <c r="N79" s="205"/>
      <c r="O79" s="205"/>
      <c r="P79" s="205"/>
      <c r="Q79" s="205"/>
      <c r="R79" s="205"/>
      <c r="S79" s="205"/>
      <c r="T79" s="205"/>
      <c r="U79" s="205"/>
      <c r="V79" s="205"/>
      <c r="W79" s="205"/>
      <c r="X79" s="205"/>
      <c r="Y79" s="205"/>
      <c r="Z79" s="188"/>
      <c r="AA79" s="203"/>
    </row>
    <row r="80" spans="1:27" ht="13.5">
      <c r="A80" s="216" t="s">
        <v>167</v>
      </c>
      <c r="B80" s="138"/>
      <c r="C80" s="206"/>
      <c r="D80" s="206"/>
      <c r="E80" s="207"/>
      <c r="F80" s="208"/>
      <c r="G80" s="208">
        <v>9156841</v>
      </c>
      <c r="H80" s="208"/>
      <c r="I80" s="208"/>
      <c r="J80" s="208">
        <v>9156841</v>
      </c>
      <c r="K80" s="208"/>
      <c r="L80" s="208"/>
      <c r="M80" s="208"/>
      <c r="N80" s="208"/>
      <c r="O80" s="208"/>
      <c r="P80" s="208"/>
      <c r="Q80" s="208"/>
      <c r="R80" s="208"/>
      <c r="S80" s="208"/>
      <c r="T80" s="208"/>
      <c r="U80" s="208"/>
      <c r="V80" s="208"/>
      <c r="W80" s="208">
        <v>9156841</v>
      </c>
      <c r="X80" s="208"/>
      <c r="Y80" s="208">
        <v>9156841</v>
      </c>
      <c r="Z80" s="189"/>
      <c r="AA80" s="206"/>
    </row>
    <row r="81" spans="1:27" ht="13.5">
      <c r="A81" s="216" t="s">
        <v>168</v>
      </c>
      <c r="B81" s="144"/>
      <c r="C81" s="203"/>
      <c r="D81" s="203"/>
      <c r="E81" s="204"/>
      <c r="F81" s="205"/>
      <c r="G81" s="205"/>
      <c r="H81" s="205"/>
      <c r="I81" s="205"/>
      <c r="J81" s="205"/>
      <c r="K81" s="205"/>
      <c r="L81" s="205"/>
      <c r="M81" s="205"/>
      <c r="N81" s="205"/>
      <c r="O81" s="205"/>
      <c r="P81" s="205"/>
      <c r="Q81" s="205"/>
      <c r="R81" s="205"/>
      <c r="S81" s="205"/>
      <c r="T81" s="205"/>
      <c r="U81" s="205"/>
      <c r="V81" s="205"/>
      <c r="W81" s="205"/>
      <c r="X81" s="205"/>
      <c r="Y81" s="205"/>
      <c r="Z81" s="188"/>
      <c r="AA81" s="203"/>
    </row>
    <row r="82" spans="1:27" ht="21.75" customHeight="1">
      <c r="A82" s="216" t="s">
        <v>169</v>
      </c>
      <c r="B82" s="138"/>
      <c r="C82" s="203"/>
      <c r="D82" s="203"/>
      <c r="E82" s="204"/>
      <c r="F82" s="205"/>
      <c r="G82" s="205">
        <v>1865630</v>
      </c>
      <c r="H82" s="205"/>
      <c r="I82" s="205"/>
      <c r="J82" s="205">
        <v>1865630</v>
      </c>
      <c r="K82" s="205"/>
      <c r="L82" s="205"/>
      <c r="M82" s="205"/>
      <c r="N82" s="205"/>
      <c r="O82" s="205"/>
      <c r="P82" s="205"/>
      <c r="Q82" s="205"/>
      <c r="R82" s="205"/>
      <c r="S82" s="205"/>
      <c r="T82" s="205"/>
      <c r="U82" s="205"/>
      <c r="V82" s="205"/>
      <c r="W82" s="205">
        <v>1865630</v>
      </c>
      <c r="X82" s="205"/>
      <c r="Y82" s="205">
        <v>1865630</v>
      </c>
      <c r="Z82" s="188"/>
      <c r="AA82" s="203"/>
    </row>
    <row r="83" spans="1:27" ht="13.5">
      <c r="A83" s="216" t="s">
        <v>170</v>
      </c>
      <c r="B83" s="138"/>
      <c r="C83" s="203"/>
      <c r="D83" s="203"/>
      <c r="E83" s="204"/>
      <c r="F83" s="205"/>
      <c r="G83" s="205"/>
      <c r="H83" s="205"/>
      <c r="I83" s="205"/>
      <c r="J83" s="205"/>
      <c r="K83" s="205"/>
      <c r="L83" s="205"/>
      <c r="M83" s="205"/>
      <c r="N83" s="205"/>
      <c r="O83" s="205"/>
      <c r="P83" s="205"/>
      <c r="Q83" s="205"/>
      <c r="R83" s="205"/>
      <c r="S83" s="205"/>
      <c r="T83" s="205"/>
      <c r="U83" s="205"/>
      <c r="V83" s="205"/>
      <c r="W83" s="205"/>
      <c r="X83" s="205"/>
      <c r="Y83" s="205"/>
      <c r="Z83" s="188"/>
      <c r="AA83" s="203"/>
    </row>
    <row r="84" spans="1:27" ht="13.5">
      <c r="A84" s="216" t="s">
        <v>171</v>
      </c>
      <c r="B84" s="138"/>
      <c r="C84" s="203"/>
      <c r="D84" s="203"/>
      <c r="E84" s="204"/>
      <c r="F84" s="205"/>
      <c r="G84" s="205"/>
      <c r="H84" s="205"/>
      <c r="I84" s="205"/>
      <c r="J84" s="205"/>
      <c r="K84" s="205"/>
      <c r="L84" s="205"/>
      <c r="M84" s="205"/>
      <c r="N84" s="205"/>
      <c r="O84" s="205"/>
      <c r="P84" s="205"/>
      <c r="Q84" s="205"/>
      <c r="R84" s="205"/>
      <c r="S84" s="205"/>
      <c r="T84" s="205"/>
      <c r="U84" s="205"/>
      <c r="V84" s="205"/>
      <c r="W84" s="205"/>
      <c r="X84" s="205"/>
      <c r="Y84" s="205"/>
      <c r="Z84" s="188"/>
      <c r="AA84" s="203"/>
    </row>
    <row r="85" spans="1:27" ht="13.5">
      <c r="A85" s="216" t="s">
        <v>172</v>
      </c>
      <c r="B85" s="144"/>
      <c r="C85" s="203"/>
      <c r="D85" s="203"/>
      <c r="E85" s="204"/>
      <c r="F85" s="205"/>
      <c r="G85" s="205"/>
      <c r="H85" s="205"/>
      <c r="I85" s="205"/>
      <c r="J85" s="205"/>
      <c r="K85" s="205"/>
      <c r="L85" s="205"/>
      <c r="M85" s="205"/>
      <c r="N85" s="205"/>
      <c r="O85" s="205"/>
      <c r="P85" s="205"/>
      <c r="Q85" s="205"/>
      <c r="R85" s="205"/>
      <c r="S85" s="205"/>
      <c r="T85" s="205"/>
      <c r="U85" s="205"/>
      <c r="V85" s="205"/>
      <c r="W85" s="205"/>
      <c r="X85" s="205"/>
      <c r="Y85" s="205"/>
      <c r="Z85" s="188"/>
      <c r="AA85" s="203"/>
    </row>
    <row r="86" spans="1:27" ht="13.5">
      <c r="A86" s="215" t="s">
        <v>90</v>
      </c>
      <c r="B86" s="138"/>
      <c r="C86" s="192">
        <f aca="true" t="shared" si="12" ref="C86:Y86">SUM(C87:C90)</f>
        <v>0</v>
      </c>
      <c r="D86" s="192">
        <f t="shared" si="12"/>
        <v>0</v>
      </c>
      <c r="E86" s="193">
        <f t="shared" si="12"/>
        <v>0</v>
      </c>
      <c r="F86" s="194">
        <f t="shared" si="12"/>
        <v>0</v>
      </c>
      <c r="G86" s="194">
        <f t="shared" si="12"/>
        <v>0</v>
      </c>
      <c r="H86" s="194">
        <f t="shared" si="12"/>
        <v>0</v>
      </c>
      <c r="I86" s="194">
        <f t="shared" si="12"/>
        <v>0</v>
      </c>
      <c r="J86" s="194">
        <f t="shared" si="12"/>
        <v>0</v>
      </c>
      <c r="K86" s="194">
        <f t="shared" si="12"/>
        <v>0</v>
      </c>
      <c r="L86" s="194">
        <f t="shared" si="12"/>
        <v>0</v>
      </c>
      <c r="M86" s="194">
        <f t="shared" si="12"/>
        <v>0</v>
      </c>
      <c r="N86" s="194">
        <f t="shared" si="12"/>
        <v>0</v>
      </c>
      <c r="O86" s="194">
        <f t="shared" si="12"/>
        <v>0</v>
      </c>
      <c r="P86" s="194">
        <f t="shared" si="12"/>
        <v>0</v>
      </c>
      <c r="Q86" s="194">
        <f t="shared" si="12"/>
        <v>0</v>
      </c>
      <c r="R86" s="194">
        <f t="shared" si="12"/>
        <v>0</v>
      </c>
      <c r="S86" s="194">
        <f t="shared" si="12"/>
        <v>0</v>
      </c>
      <c r="T86" s="194">
        <f t="shared" si="12"/>
        <v>0</v>
      </c>
      <c r="U86" s="194">
        <f t="shared" si="12"/>
        <v>0</v>
      </c>
      <c r="V86" s="194">
        <f t="shared" si="12"/>
        <v>0</v>
      </c>
      <c r="W86" s="194">
        <f t="shared" si="12"/>
        <v>0</v>
      </c>
      <c r="X86" s="194">
        <f t="shared" si="12"/>
        <v>0</v>
      </c>
      <c r="Y86" s="194">
        <f t="shared" si="12"/>
        <v>0</v>
      </c>
      <c r="Z86" s="183">
        <f>+IF(X86&lt;&gt;0,+(Y86/X86)*100,0)</f>
        <v>0</v>
      </c>
      <c r="AA86" s="192">
        <f>SUM(AA87:AA90)</f>
        <v>0</v>
      </c>
    </row>
    <row r="87" spans="1:27" ht="13.5">
      <c r="A87" s="216" t="s">
        <v>173</v>
      </c>
      <c r="B87" s="138"/>
      <c r="C87" s="203"/>
      <c r="D87" s="203"/>
      <c r="E87" s="204"/>
      <c r="F87" s="205"/>
      <c r="G87" s="205"/>
      <c r="H87" s="205"/>
      <c r="I87" s="205"/>
      <c r="J87" s="205"/>
      <c r="K87" s="205"/>
      <c r="L87" s="205"/>
      <c r="M87" s="205"/>
      <c r="N87" s="205"/>
      <c r="O87" s="205"/>
      <c r="P87" s="205"/>
      <c r="Q87" s="205"/>
      <c r="R87" s="205"/>
      <c r="S87" s="205"/>
      <c r="T87" s="205"/>
      <c r="U87" s="205"/>
      <c r="V87" s="205"/>
      <c r="W87" s="205"/>
      <c r="X87" s="205"/>
      <c r="Y87" s="205"/>
      <c r="Z87" s="188"/>
      <c r="AA87" s="203"/>
    </row>
    <row r="88" spans="1:27" ht="13.5">
      <c r="A88" s="216" t="s">
        <v>174</v>
      </c>
      <c r="B88" s="138"/>
      <c r="C88" s="206"/>
      <c r="D88" s="206"/>
      <c r="E88" s="207"/>
      <c r="F88" s="208"/>
      <c r="G88" s="208"/>
      <c r="H88" s="208"/>
      <c r="I88" s="208"/>
      <c r="J88" s="208"/>
      <c r="K88" s="208"/>
      <c r="L88" s="208"/>
      <c r="M88" s="208"/>
      <c r="N88" s="208"/>
      <c r="O88" s="208"/>
      <c r="P88" s="208"/>
      <c r="Q88" s="208"/>
      <c r="R88" s="208"/>
      <c r="S88" s="208"/>
      <c r="T88" s="208"/>
      <c r="U88" s="208"/>
      <c r="V88" s="208"/>
      <c r="W88" s="208"/>
      <c r="X88" s="208"/>
      <c r="Y88" s="208"/>
      <c r="Z88" s="189"/>
      <c r="AA88" s="206"/>
    </row>
    <row r="89" spans="1:27" ht="13.5">
      <c r="A89" s="216" t="s">
        <v>175</v>
      </c>
      <c r="B89" s="138"/>
      <c r="C89" s="203"/>
      <c r="D89" s="203"/>
      <c r="E89" s="204"/>
      <c r="F89" s="205"/>
      <c r="G89" s="205"/>
      <c r="H89" s="205"/>
      <c r="I89" s="205"/>
      <c r="J89" s="205"/>
      <c r="K89" s="205"/>
      <c r="L89" s="205"/>
      <c r="M89" s="205"/>
      <c r="N89" s="205"/>
      <c r="O89" s="205"/>
      <c r="P89" s="205"/>
      <c r="Q89" s="205"/>
      <c r="R89" s="205"/>
      <c r="S89" s="205"/>
      <c r="T89" s="205"/>
      <c r="U89" s="205"/>
      <c r="V89" s="205"/>
      <c r="W89" s="205"/>
      <c r="X89" s="205"/>
      <c r="Y89" s="205"/>
      <c r="Z89" s="188"/>
      <c r="AA89" s="203"/>
    </row>
    <row r="90" spans="1:27" ht="13.5">
      <c r="A90" s="216" t="s">
        <v>176</v>
      </c>
      <c r="B90" s="138"/>
      <c r="C90" s="203"/>
      <c r="D90" s="203"/>
      <c r="E90" s="204"/>
      <c r="F90" s="205"/>
      <c r="G90" s="205"/>
      <c r="H90" s="205"/>
      <c r="I90" s="205"/>
      <c r="J90" s="205"/>
      <c r="K90" s="205"/>
      <c r="L90" s="205"/>
      <c r="M90" s="205"/>
      <c r="N90" s="205"/>
      <c r="O90" s="205"/>
      <c r="P90" s="205"/>
      <c r="Q90" s="205"/>
      <c r="R90" s="205"/>
      <c r="S90" s="205"/>
      <c r="T90" s="205"/>
      <c r="U90" s="205"/>
      <c r="V90" s="205"/>
      <c r="W90" s="205"/>
      <c r="X90" s="205"/>
      <c r="Y90" s="205"/>
      <c r="Z90" s="188"/>
      <c r="AA90" s="203"/>
    </row>
    <row r="91" spans="1:27" ht="13.5">
      <c r="A91" s="215" t="s">
        <v>91</v>
      </c>
      <c r="B91" s="144"/>
      <c r="C91" s="198">
        <f>SUM(C92:C97)</f>
        <v>0</v>
      </c>
      <c r="D91" s="198">
        <f aca="true" t="shared" si="13" ref="D91:Y91">SUM(D92:D97)</f>
        <v>0</v>
      </c>
      <c r="E91" s="199">
        <f t="shared" si="13"/>
        <v>0</v>
      </c>
      <c r="F91" s="77">
        <f t="shared" si="13"/>
        <v>0</v>
      </c>
      <c r="G91" s="77">
        <f t="shared" si="13"/>
        <v>0</v>
      </c>
      <c r="H91" s="77">
        <f t="shared" si="13"/>
        <v>0</v>
      </c>
      <c r="I91" s="77">
        <f t="shared" si="13"/>
        <v>0</v>
      </c>
      <c r="J91" s="77">
        <f t="shared" si="13"/>
        <v>0</v>
      </c>
      <c r="K91" s="77">
        <f t="shared" si="13"/>
        <v>0</v>
      </c>
      <c r="L91" s="77">
        <f t="shared" si="13"/>
        <v>0</v>
      </c>
      <c r="M91" s="77">
        <f t="shared" si="13"/>
        <v>0</v>
      </c>
      <c r="N91" s="77">
        <f t="shared" si="13"/>
        <v>0</v>
      </c>
      <c r="O91" s="77">
        <f t="shared" si="13"/>
        <v>0</v>
      </c>
      <c r="P91" s="77">
        <f t="shared" si="13"/>
        <v>0</v>
      </c>
      <c r="Q91" s="77">
        <f t="shared" si="13"/>
        <v>0</v>
      </c>
      <c r="R91" s="77">
        <f t="shared" si="13"/>
        <v>0</v>
      </c>
      <c r="S91" s="77">
        <f t="shared" si="13"/>
        <v>0</v>
      </c>
      <c r="T91" s="77">
        <f t="shared" si="13"/>
        <v>0</v>
      </c>
      <c r="U91" s="77">
        <f t="shared" si="13"/>
        <v>0</v>
      </c>
      <c r="V91" s="77">
        <f t="shared" si="13"/>
        <v>0</v>
      </c>
      <c r="W91" s="77">
        <f t="shared" si="13"/>
        <v>0</v>
      </c>
      <c r="X91" s="77">
        <f t="shared" si="13"/>
        <v>0</v>
      </c>
      <c r="Y91" s="77">
        <f t="shared" si="13"/>
        <v>0</v>
      </c>
      <c r="Z91" s="186">
        <f>+IF(X91&lt;&gt;0,+(Y91/X91)*100,0)</f>
        <v>0</v>
      </c>
      <c r="AA91" s="198">
        <f>SUM(AA92:AA97)</f>
        <v>0</v>
      </c>
    </row>
    <row r="92" spans="1:27" ht="13.5">
      <c r="A92" s="216" t="s">
        <v>177</v>
      </c>
      <c r="B92" s="138"/>
      <c r="C92" s="203"/>
      <c r="D92" s="203"/>
      <c r="E92" s="204"/>
      <c r="F92" s="205"/>
      <c r="G92" s="205"/>
      <c r="H92" s="205"/>
      <c r="I92" s="205"/>
      <c r="J92" s="205"/>
      <c r="K92" s="205"/>
      <c r="L92" s="205"/>
      <c r="M92" s="205"/>
      <c r="N92" s="205"/>
      <c r="O92" s="205"/>
      <c r="P92" s="205"/>
      <c r="Q92" s="205"/>
      <c r="R92" s="205"/>
      <c r="S92" s="205"/>
      <c r="T92" s="205"/>
      <c r="U92" s="205"/>
      <c r="V92" s="205"/>
      <c r="W92" s="205"/>
      <c r="X92" s="205"/>
      <c r="Y92" s="205"/>
      <c r="Z92" s="188"/>
      <c r="AA92" s="203"/>
    </row>
    <row r="93" spans="1:27" ht="13.5">
      <c r="A93" s="216" t="s">
        <v>178</v>
      </c>
      <c r="B93" s="138"/>
      <c r="C93" s="203"/>
      <c r="D93" s="203"/>
      <c r="E93" s="204"/>
      <c r="F93" s="205"/>
      <c r="G93" s="205"/>
      <c r="H93" s="205"/>
      <c r="I93" s="205"/>
      <c r="J93" s="205"/>
      <c r="K93" s="205"/>
      <c r="L93" s="205"/>
      <c r="M93" s="205"/>
      <c r="N93" s="205"/>
      <c r="O93" s="205"/>
      <c r="P93" s="205"/>
      <c r="Q93" s="205"/>
      <c r="R93" s="205"/>
      <c r="S93" s="205"/>
      <c r="T93" s="205"/>
      <c r="U93" s="205"/>
      <c r="V93" s="205"/>
      <c r="W93" s="205"/>
      <c r="X93" s="205"/>
      <c r="Y93" s="205"/>
      <c r="Z93" s="188"/>
      <c r="AA93" s="203"/>
    </row>
    <row r="94" spans="1:27" ht="13.5">
      <c r="A94" s="216" t="s">
        <v>179</v>
      </c>
      <c r="B94" s="138"/>
      <c r="C94" s="206"/>
      <c r="D94" s="206"/>
      <c r="E94" s="207"/>
      <c r="F94" s="208"/>
      <c r="G94" s="208"/>
      <c r="H94" s="208"/>
      <c r="I94" s="208"/>
      <c r="J94" s="208"/>
      <c r="K94" s="208"/>
      <c r="L94" s="208"/>
      <c r="M94" s="208"/>
      <c r="N94" s="208"/>
      <c r="O94" s="208"/>
      <c r="P94" s="208"/>
      <c r="Q94" s="208"/>
      <c r="R94" s="208"/>
      <c r="S94" s="208"/>
      <c r="T94" s="208"/>
      <c r="U94" s="208"/>
      <c r="V94" s="208"/>
      <c r="W94" s="208"/>
      <c r="X94" s="208"/>
      <c r="Y94" s="208"/>
      <c r="Z94" s="189"/>
      <c r="AA94" s="206"/>
    </row>
    <row r="95" spans="1:27" ht="13.5">
      <c r="A95" s="216" t="s">
        <v>180</v>
      </c>
      <c r="B95" s="138"/>
      <c r="C95" s="203"/>
      <c r="D95" s="203"/>
      <c r="E95" s="204"/>
      <c r="F95" s="205"/>
      <c r="G95" s="205"/>
      <c r="H95" s="205"/>
      <c r="I95" s="205"/>
      <c r="J95" s="205"/>
      <c r="K95" s="205"/>
      <c r="L95" s="205"/>
      <c r="M95" s="205"/>
      <c r="N95" s="205"/>
      <c r="O95" s="205"/>
      <c r="P95" s="205"/>
      <c r="Q95" s="205"/>
      <c r="R95" s="205"/>
      <c r="S95" s="205"/>
      <c r="T95" s="205"/>
      <c r="U95" s="205"/>
      <c r="V95" s="205"/>
      <c r="W95" s="205"/>
      <c r="X95" s="205"/>
      <c r="Y95" s="205"/>
      <c r="Z95" s="188"/>
      <c r="AA95" s="203"/>
    </row>
    <row r="96" spans="1:27" ht="13.5">
      <c r="A96" s="216" t="s">
        <v>181</v>
      </c>
      <c r="B96" s="138"/>
      <c r="C96" s="203"/>
      <c r="D96" s="203"/>
      <c r="E96" s="204"/>
      <c r="F96" s="205"/>
      <c r="G96" s="205"/>
      <c r="H96" s="205"/>
      <c r="I96" s="205"/>
      <c r="J96" s="205"/>
      <c r="K96" s="205"/>
      <c r="L96" s="205"/>
      <c r="M96" s="205"/>
      <c r="N96" s="205"/>
      <c r="O96" s="205"/>
      <c r="P96" s="205"/>
      <c r="Q96" s="205"/>
      <c r="R96" s="205"/>
      <c r="S96" s="205"/>
      <c r="T96" s="205"/>
      <c r="U96" s="205"/>
      <c r="V96" s="205"/>
      <c r="W96" s="205"/>
      <c r="X96" s="205"/>
      <c r="Y96" s="205"/>
      <c r="Z96" s="188"/>
      <c r="AA96" s="203"/>
    </row>
    <row r="97" spans="1:27" ht="13.5">
      <c r="A97" s="216" t="s">
        <v>182</v>
      </c>
      <c r="B97" s="138"/>
      <c r="C97" s="203"/>
      <c r="D97" s="203"/>
      <c r="E97" s="204"/>
      <c r="F97" s="205"/>
      <c r="G97" s="205"/>
      <c r="H97" s="205"/>
      <c r="I97" s="205"/>
      <c r="J97" s="205"/>
      <c r="K97" s="205"/>
      <c r="L97" s="205"/>
      <c r="M97" s="205"/>
      <c r="N97" s="205"/>
      <c r="O97" s="205"/>
      <c r="P97" s="205"/>
      <c r="Q97" s="205"/>
      <c r="R97" s="205"/>
      <c r="S97" s="205"/>
      <c r="T97" s="205"/>
      <c r="U97" s="205"/>
      <c r="V97" s="205"/>
      <c r="W97" s="205"/>
      <c r="X97" s="205"/>
      <c r="Y97" s="205"/>
      <c r="Z97" s="188"/>
      <c r="AA97" s="203"/>
    </row>
    <row r="98" spans="1:27" ht="13.5">
      <c r="A98" s="137" t="s">
        <v>92</v>
      </c>
      <c r="B98" s="138"/>
      <c r="C98" s="212">
        <f>C99+C103+C107+C112</f>
        <v>0</v>
      </c>
      <c r="D98" s="212">
        <f aca="true" t="shared" si="14" ref="D98:Y98">D99+D103+D107+D112</f>
        <v>0</v>
      </c>
      <c r="E98" s="213">
        <f t="shared" si="14"/>
        <v>0</v>
      </c>
      <c r="F98" s="214">
        <f t="shared" si="14"/>
        <v>0</v>
      </c>
      <c r="G98" s="214">
        <f t="shared" si="14"/>
        <v>0</v>
      </c>
      <c r="H98" s="214">
        <f t="shared" si="14"/>
        <v>0</v>
      </c>
      <c r="I98" s="214">
        <f t="shared" si="14"/>
        <v>0</v>
      </c>
      <c r="J98" s="214">
        <f t="shared" si="14"/>
        <v>0</v>
      </c>
      <c r="K98" s="214">
        <f t="shared" si="14"/>
        <v>0</v>
      </c>
      <c r="L98" s="214">
        <f t="shared" si="14"/>
        <v>0</v>
      </c>
      <c r="M98" s="214">
        <f t="shared" si="14"/>
        <v>0</v>
      </c>
      <c r="N98" s="214">
        <f t="shared" si="14"/>
        <v>0</v>
      </c>
      <c r="O98" s="214">
        <f t="shared" si="14"/>
        <v>0</v>
      </c>
      <c r="P98" s="214">
        <f t="shared" si="14"/>
        <v>0</v>
      </c>
      <c r="Q98" s="214">
        <f t="shared" si="14"/>
        <v>0</v>
      </c>
      <c r="R98" s="214">
        <f t="shared" si="14"/>
        <v>0</v>
      </c>
      <c r="S98" s="214">
        <f t="shared" si="14"/>
        <v>0</v>
      </c>
      <c r="T98" s="214">
        <f t="shared" si="14"/>
        <v>0</v>
      </c>
      <c r="U98" s="214">
        <f t="shared" si="14"/>
        <v>0</v>
      </c>
      <c r="V98" s="214">
        <f t="shared" si="14"/>
        <v>0</v>
      </c>
      <c r="W98" s="214">
        <f t="shared" si="14"/>
        <v>0</v>
      </c>
      <c r="X98" s="214">
        <f t="shared" si="14"/>
        <v>0</v>
      </c>
      <c r="Y98" s="214">
        <f t="shared" si="14"/>
        <v>0</v>
      </c>
      <c r="Z98" s="187">
        <f>+IF(X98&lt;&gt;0,+(Y98/X98)*100,0)</f>
        <v>0</v>
      </c>
      <c r="AA98" s="212">
        <f>AA99+AA103+AA107+AA112</f>
        <v>0</v>
      </c>
    </row>
    <row r="99" spans="1:27" ht="13.5">
      <c r="A99" s="215" t="s">
        <v>93</v>
      </c>
      <c r="B99" s="138"/>
      <c r="C99" s="209">
        <f>SUM(C100:C102)</f>
        <v>0</v>
      </c>
      <c r="D99" s="209">
        <f aca="true" t="shared" si="15" ref="D99:Y99">SUM(D100:D102)</f>
        <v>0</v>
      </c>
      <c r="E99" s="210">
        <f t="shared" si="15"/>
        <v>0</v>
      </c>
      <c r="F99" s="211">
        <f t="shared" si="15"/>
        <v>0</v>
      </c>
      <c r="G99" s="211">
        <f t="shared" si="15"/>
        <v>0</v>
      </c>
      <c r="H99" s="211">
        <f t="shared" si="15"/>
        <v>0</v>
      </c>
      <c r="I99" s="211">
        <f t="shared" si="15"/>
        <v>0</v>
      </c>
      <c r="J99" s="211">
        <f t="shared" si="15"/>
        <v>0</v>
      </c>
      <c r="K99" s="211">
        <f t="shared" si="15"/>
        <v>0</v>
      </c>
      <c r="L99" s="211">
        <f t="shared" si="15"/>
        <v>0</v>
      </c>
      <c r="M99" s="211">
        <f t="shared" si="15"/>
        <v>0</v>
      </c>
      <c r="N99" s="211">
        <f t="shared" si="15"/>
        <v>0</v>
      </c>
      <c r="O99" s="211">
        <f t="shared" si="15"/>
        <v>0</v>
      </c>
      <c r="P99" s="211">
        <f t="shared" si="15"/>
        <v>0</v>
      </c>
      <c r="Q99" s="211">
        <f t="shared" si="15"/>
        <v>0</v>
      </c>
      <c r="R99" s="211">
        <f t="shared" si="15"/>
        <v>0</v>
      </c>
      <c r="S99" s="211">
        <f t="shared" si="15"/>
        <v>0</v>
      </c>
      <c r="T99" s="211">
        <f t="shared" si="15"/>
        <v>0</v>
      </c>
      <c r="U99" s="211">
        <f t="shared" si="15"/>
        <v>0</v>
      </c>
      <c r="V99" s="211">
        <f t="shared" si="15"/>
        <v>0</v>
      </c>
      <c r="W99" s="211">
        <f t="shared" si="15"/>
        <v>0</v>
      </c>
      <c r="X99" s="211">
        <f t="shared" si="15"/>
        <v>0</v>
      </c>
      <c r="Y99" s="211">
        <f t="shared" si="15"/>
        <v>0</v>
      </c>
      <c r="Z99" s="190">
        <f>+IF(X99&lt;&gt;0,+(Y99/X99)*100,0)</f>
        <v>0</v>
      </c>
      <c r="AA99" s="209">
        <f>SUM(AA100:AA102)</f>
        <v>0</v>
      </c>
    </row>
    <row r="100" spans="1:27" ht="13.5">
      <c r="A100" s="216" t="s">
        <v>183</v>
      </c>
      <c r="B100" s="138"/>
      <c r="C100" s="203"/>
      <c r="D100" s="203"/>
      <c r="E100" s="204"/>
      <c r="F100" s="205"/>
      <c r="G100" s="205"/>
      <c r="H100" s="205"/>
      <c r="I100" s="205"/>
      <c r="J100" s="205"/>
      <c r="K100" s="205"/>
      <c r="L100" s="205"/>
      <c r="M100" s="205"/>
      <c r="N100" s="205"/>
      <c r="O100" s="205"/>
      <c r="P100" s="205"/>
      <c r="Q100" s="205"/>
      <c r="R100" s="205"/>
      <c r="S100" s="205"/>
      <c r="T100" s="205"/>
      <c r="U100" s="205"/>
      <c r="V100" s="205"/>
      <c r="W100" s="205"/>
      <c r="X100" s="205"/>
      <c r="Y100" s="205"/>
      <c r="Z100" s="188"/>
      <c r="AA100" s="203"/>
    </row>
    <row r="101" spans="1:27" ht="13.5">
      <c r="A101" s="216" t="s">
        <v>184</v>
      </c>
      <c r="B101" s="138"/>
      <c r="C101" s="203"/>
      <c r="D101" s="203"/>
      <c r="E101" s="204"/>
      <c r="F101" s="205"/>
      <c r="G101" s="205"/>
      <c r="H101" s="205"/>
      <c r="I101" s="205"/>
      <c r="J101" s="205"/>
      <c r="K101" s="205"/>
      <c r="L101" s="205"/>
      <c r="M101" s="205"/>
      <c r="N101" s="205"/>
      <c r="O101" s="205"/>
      <c r="P101" s="205"/>
      <c r="Q101" s="205"/>
      <c r="R101" s="205"/>
      <c r="S101" s="205"/>
      <c r="T101" s="205"/>
      <c r="U101" s="205"/>
      <c r="V101" s="205"/>
      <c r="W101" s="205"/>
      <c r="X101" s="205"/>
      <c r="Y101" s="205"/>
      <c r="Z101" s="188"/>
      <c r="AA101" s="203"/>
    </row>
    <row r="102" spans="1:27" ht="13.5">
      <c r="A102" s="216" t="s">
        <v>185</v>
      </c>
      <c r="B102" s="138"/>
      <c r="C102" s="203"/>
      <c r="D102" s="203"/>
      <c r="E102" s="204"/>
      <c r="F102" s="205"/>
      <c r="G102" s="205"/>
      <c r="H102" s="205"/>
      <c r="I102" s="205"/>
      <c r="J102" s="205"/>
      <c r="K102" s="205"/>
      <c r="L102" s="205"/>
      <c r="M102" s="205"/>
      <c r="N102" s="205"/>
      <c r="O102" s="205"/>
      <c r="P102" s="205"/>
      <c r="Q102" s="205"/>
      <c r="R102" s="205"/>
      <c r="S102" s="205"/>
      <c r="T102" s="205"/>
      <c r="U102" s="205"/>
      <c r="V102" s="205"/>
      <c r="W102" s="205"/>
      <c r="X102" s="205"/>
      <c r="Y102" s="205"/>
      <c r="Z102" s="188"/>
      <c r="AA102" s="203"/>
    </row>
    <row r="103" spans="1:27" ht="13.5">
      <c r="A103" s="215" t="s">
        <v>94</v>
      </c>
      <c r="B103" s="138"/>
      <c r="C103" s="192">
        <f>SUM(C104:C106)</f>
        <v>0</v>
      </c>
      <c r="D103" s="192">
        <f aca="true" t="shared" si="16" ref="D103:Y103">SUM(D104:D106)</f>
        <v>0</v>
      </c>
      <c r="E103" s="193">
        <f t="shared" si="16"/>
        <v>0</v>
      </c>
      <c r="F103" s="194">
        <f t="shared" si="16"/>
        <v>0</v>
      </c>
      <c r="G103" s="194">
        <f t="shared" si="16"/>
        <v>0</v>
      </c>
      <c r="H103" s="194">
        <f t="shared" si="16"/>
        <v>0</v>
      </c>
      <c r="I103" s="194">
        <f t="shared" si="16"/>
        <v>0</v>
      </c>
      <c r="J103" s="194">
        <f t="shared" si="16"/>
        <v>0</v>
      </c>
      <c r="K103" s="194">
        <f t="shared" si="16"/>
        <v>0</v>
      </c>
      <c r="L103" s="194">
        <f t="shared" si="16"/>
        <v>0</v>
      </c>
      <c r="M103" s="194">
        <f t="shared" si="16"/>
        <v>0</v>
      </c>
      <c r="N103" s="194">
        <f t="shared" si="16"/>
        <v>0</v>
      </c>
      <c r="O103" s="194">
        <f t="shared" si="16"/>
        <v>0</v>
      </c>
      <c r="P103" s="194">
        <f t="shared" si="16"/>
        <v>0</v>
      </c>
      <c r="Q103" s="194">
        <f t="shared" si="16"/>
        <v>0</v>
      </c>
      <c r="R103" s="194">
        <f t="shared" si="16"/>
        <v>0</v>
      </c>
      <c r="S103" s="194">
        <f t="shared" si="16"/>
        <v>0</v>
      </c>
      <c r="T103" s="194">
        <f t="shared" si="16"/>
        <v>0</v>
      </c>
      <c r="U103" s="194">
        <f t="shared" si="16"/>
        <v>0</v>
      </c>
      <c r="V103" s="194">
        <f t="shared" si="16"/>
        <v>0</v>
      </c>
      <c r="W103" s="194">
        <f t="shared" si="16"/>
        <v>0</v>
      </c>
      <c r="X103" s="194">
        <f t="shared" si="16"/>
        <v>0</v>
      </c>
      <c r="Y103" s="194">
        <f t="shared" si="16"/>
        <v>0</v>
      </c>
      <c r="Z103" s="183">
        <f>+IF(X103&lt;&gt;0,+(Y103/X103)*100,0)</f>
        <v>0</v>
      </c>
      <c r="AA103" s="192">
        <f>SUM(AA104:AA106)</f>
        <v>0</v>
      </c>
    </row>
    <row r="104" spans="1:27" ht="13.5">
      <c r="A104" s="216" t="s">
        <v>186</v>
      </c>
      <c r="B104" s="138"/>
      <c r="C104" s="203"/>
      <c r="D104" s="203"/>
      <c r="E104" s="204"/>
      <c r="F104" s="205"/>
      <c r="G104" s="205"/>
      <c r="H104" s="205"/>
      <c r="I104" s="205"/>
      <c r="J104" s="205"/>
      <c r="K104" s="205"/>
      <c r="L104" s="205"/>
      <c r="M104" s="205"/>
      <c r="N104" s="205"/>
      <c r="O104" s="205"/>
      <c r="P104" s="205"/>
      <c r="Q104" s="205"/>
      <c r="R104" s="205"/>
      <c r="S104" s="205"/>
      <c r="T104" s="205"/>
      <c r="U104" s="205"/>
      <c r="V104" s="205"/>
      <c r="W104" s="205"/>
      <c r="X104" s="205"/>
      <c r="Y104" s="205"/>
      <c r="Z104" s="188"/>
      <c r="AA104" s="203"/>
    </row>
    <row r="105" spans="1:27" ht="13.5">
      <c r="A105" s="216" t="s">
        <v>187</v>
      </c>
      <c r="B105" s="138"/>
      <c r="C105" s="203"/>
      <c r="D105" s="203"/>
      <c r="E105" s="204"/>
      <c r="F105" s="205"/>
      <c r="G105" s="205"/>
      <c r="H105" s="205"/>
      <c r="I105" s="205"/>
      <c r="J105" s="205"/>
      <c r="K105" s="205"/>
      <c r="L105" s="205"/>
      <c r="M105" s="205"/>
      <c r="N105" s="205"/>
      <c r="O105" s="205"/>
      <c r="P105" s="205"/>
      <c r="Q105" s="205"/>
      <c r="R105" s="205"/>
      <c r="S105" s="205"/>
      <c r="T105" s="205"/>
      <c r="U105" s="205"/>
      <c r="V105" s="205"/>
      <c r="W105" s="205"/>
      <c r="X105" s="205"/>
      <c r="Y105" s="205"/>
      <c r="Z105" s="188"/>
      <c r="AA105" s="203"/>
    </row>
    <row r="106" spans="1:27" ht="13.5">
      <c r="A106" s="216" t="s">
        <v>188</v>
      </c>
      <c r="B106" s="138"/>
      <c r="C106" s="206"/>
      <c r="D106" s="206"/>
      <c r="E106" s="207"/>
      <c r="F106" s="208"/>
      <c r="G106" s="208"/>
      <c r="H106" s="208"/>
      <c r="I106" s="208"/>
      <c r="J106" s="208"/>
      <c r="K106" s="208"/>
      <c r="L106" s="208"/>
      <c r="M106" s="208"/>
      <c r="N106" s="208"/>
      <c r="O106" s="208"/>
      <c r="P106" s="208"/>
      <c r="Q106" s="208"/>
      <c r="R106" s="208"/>
      <c r="S106" s="208"/>
      <c r="T106" s="208"/>
      <c r="U106" s="208"/>
      <c r="V106" s="208"/>
      <c r="W106" s="208"/>
      <c r="X106" s="208"/>
      <c r="Y106" s="208"/>
      <c r="Z106" s="189"/>
      <c r="AA106" s="206"/>
    </row>
    <row r="107" spans="1:27" ht="13.5">
      <c r="A107" s="215" t="s">
        <v>95</v>
      </c>
      <c r="B107" s="138"/>
      <c r="C107" s="192">
        <f>SUM(C108:C111)</f>
        <v>0</v>
      </c>
      <c r="D107" s="192">
        <f aca="true" t="shared" si="17" ref="D107:Y107">SUM(D108:D111)</f>
        <v>0</v>
      </c>
      <c r="E107" s="193">
        <f t="shared" si="17"/>
        <v>0</v>
      </c>
      <c r="F107" s="194">
        <f t="shared" si="17"/>
        <v>0</v>
      </c>
      <c r="G107" s="194">
        <f t="shared" si="17"/>
        <v>0</v>
      </c>
      <c r="H107" s="194">
        <f t="shared" si="17"/>
        <v>0</v>
      </c>
      <c r="I107" s="194">
        <f t="shared" si="17"/>
        <v>0</v>
      </c>
      <c r="J107" s="194">
        <f t="shared" si="17"/>
        <v>0</v>
      </c>
      <c r="K107" s="194">
        <f t="shared" si="17"/>
        <v>0</v>
      </c>
      <c r="L107" s="194">
        <f t="shared" si="17"/>
        <v>0</v>
      </c>
      <c r="M107" s="194">
        <f t="shared" si="17"/>
        <v>0</v>
      </c>
      <c r="N107" s="194">
        <f t="shared" si="17"/>
        <v>0</v>
      </c>
      <c r="O107" s="194">
        <f t="shared" si="17"/>
        <v>0</v>
      </c>
      <c r="P107" s="194">
        <f t="shared" si="17"/>
        <v>0</v>
      </c>
      <c r="Q107" s="194">
        <f t="shared" si="17"/>
        <v>0</v>
      </c>
      <c r="R107" s="194">
        <f t="shared" si="17"/>
        <v>0</v>
      </c>
      <c r="S107" s="194">
        <f t="shared" si="17"/>
        <v>0</v>
      </c>
      <c r="T107" s="194">
        <f t="shared" si="17"/>
        <v>0</v>
      </c>
      <c r="U107" s="194">
        <f t="shared" si="17"/>
        <v>0</v>
      </c>
      <c r="V107" s="194">
        <f t="shared" si="17"/>
        <v>0</v>
      </c>
      <c r="W107" s="194">
        <f t="shared" si="17"/>
        <v>0</v>
      </c>
      <c r="X107" s="194">
        <f t="shared" si="17"/>
        <v>0</v>
      </c>
      <c r="Y107" s="194">
        <f t="shared" si="17"/>
        <v>0</v>
      </c>
      <c r="Z107" s="183">
        <f>+IF(X107&lt;&gt;0,+(Y107/X107)*100,0)</f>
        <v>0</v>
      </c>
      <c r="AA107" s="192">
        <f>SUM(AA108:AA111)</f>
        <v>0</v>
      </c>
    </row>
    <row r="108" spans="1:27" ht="13.5">
      <c r="A108" s="216" t="s">
        <v>189</v>
      </c>
      <c r="B108" s="138"/>
      <c r="C108" s="203"/>
      <c r="D108" s="203"/>
      <c r="E108" s="204"/>
      <c r="F108" s="205"/>
      <c r="G108" s="205"/>
      <c r="H108" s="205"/>
      <c r="I108" s="205"/>
      <c r="J108" s="205"/>
      <c r="K108" s="205"/>
      <c r="L108" s="205"/>
      <c r="M108" s="205"/>
      <c r="N108" s="205"/>
      <c r="O108" s="205"/>
      <c r="P108" s="205"/>
      <c r="Q108" s="205"/>
      <c r="R108" s="205"/>
      <c r="S108" s="205"/>
      <c r="T108" s="205"/>
      <c r="U108" s="205"/>
      <c r="V108" s="205"/>
      <c r="W108" s="205"/>
      <c r="X108" s="205"/>
      <c r="Y108" s="205"/>
      <c r="Z108" s="188"/>
      <c r="AA108" s="203"/>
    </row>
    <row r="109" spans="1:27" ht="13.5">
      <c r="A109" s="216" t="s">
        <v>190</v>
      </c>
      <c r="B109" s="138"/>
      <c r="C109" s="203"/>
      <c r="D109" s="203"/>
      <c r="E109" s="204"/>
      <c r="F109" s="205"/>
      <c r="G109" s="205"/>
      <c r="H109" s="205"/>
      <c r="I109" s="205"/>
      <c r="J109" s="205"/>
      <c r="K109" s="205"/>
      <c r="L109" s="205"/>
      <c r="M109" s="205"/>
      <c r="N109" s="205"/>
      <c r="O109" s="205"/>
      <c r="P109" s="205"/>
      <c r="Q109" s="205"/>
      <c r="R109" s="205"/>
      <c r="S109" s="205"/>
      <c r="T109" s="205"/>
      <c r="U109" s="205"/>
      <c r="V109" s="205"/>
      <c r="W109" s="205"/>
      <c r="X109" s="205"/>
      <c r="Y109" s="205"/>
      <c r="Z109" s="188"/>
      <c r="AA109" s="203"/>
    </row>
    <row r="110" spans="1:27" ht="13.5">
      <c r="A110" s="216" t="s">
        <v>191</v>
      </c>
      <c r="B110" s="138"/>
      <c r="C110" s="203"/>
      <c r="D110" s="203"/>
      <c r="E110" s="204"/>
      <c r="F110" s="205"/>
      <c r="G110" s="205"/>
      <c r="H110" s="205"/>
      <c r="I110" s="205"/>
      <c r="J110" s="205"/>
      <c r="K110" s="205"/>
      <c r="L110" s="205"/>
      <c r="M110" s="205"/>
      <c r="N110" s="205"/>
      <c r="O110" s="205"/>
      <c r="P110" s="205"/>
      <c r="Q110" s="205"/>
      <c r="R110" s="205"/>
      <c r="S110" s="205"/>
      <c r="T110" s="205"/>
      <c r="U110" s="205"/>
      <c r="V110" s="205"/>
      <c r="W110" s="205"/>
      <c r="X110" s="205"/>
      <c r="Y110" s="205"/>
      <c r="Z110" s="188"/>
      <c r="AA110" s="203"/>
    </row>
    <row r="111" spans="1:27" ht="13.5">
      <c r="A111" s="216" t="s">
        <v>192</v>
      </c>
      <c r="B111" s="138"/>
      <c r="C111" s="203"/>
      <c r="D111" s="203"/>
      <c r="E111" s="204"/>
      <c r="F111" s="205"/>
      <c r="G111" s="205"/>
      <c r="H111" s="205"/>
      <c r="I111" s="205"/>
      <c r="J111" s="205"/>
      <c r="K111" s="205"/>
      <c r="L111" s="205"/>
      <c r="M111" s="205"/>
      <c r="N111" s="205"/>
      <c r="O111" s="205"/>
      <c r="P111" s="205"/>
      <c r="Q111" s="205"/>
      <c r="R111" s="205"/>
      <c r="S111" s="205"/>
      <c r="T111" s="205"/>
      <c r="U111" s="205"/>
      <c r="V111" s="205"/>
      <c r="W111" s="205"/>
      <c r="X111" s="205"/>
      <c r="Y111" s="205"/>
      <c r="Z111" s="188"/>
      <c r="AA111" s="203"/>
    </row>
    <row r="112" spans="1:27" ht="13.5">
      <c r="A112" s="215" t="s">
        <v>96</v>
      </c>
      <c r="B112" s="138"/>
      <c r="C112" s="192">
        <f>SUM(C113:C116)</f>
        <v>0</v>
      </c>
      <c r="D112" s="192">
        <f aca="true" t="shared" si="18" ref="D112:Y112">SUM(D113:D116)</f>
        <v>0</v>
      </c>
      <c r="E112" s="193">
        <f t="shared" si="18"/>
        <v>0</v>
      </c>
      <c r="F112" s="194">
        <f t="shared" si="18"/>
        <v>0</v>
      </c>
      <c r="G112" s="194">
        <f t="shared" si="18"/>
        <v>0</v>
      </c>
      <c r="H112" s="194">
        <f t="shared" si="18"/>
        <v>0</v>
      </c>
      <c r="I112" s="194">
        <f t="shared" si="18"/>
        <v>0</v>
      </c>
      <c r="J112" s="194">
        <f t="shared" si="18"/>
        <v>0</v>
      </c>
      <c r="K112" s="194">
        <f t="shared" si="18"/>
        <v>0</v>
      </c>
      <c r="L112" s="194">
        <f t="shared" si="18"/>
        <v>0</v>
      </c>
      <c r="M112" s="194">
        <f t="shared" si="18"/>
        <v>0</v>
      </c>
      <c r="N112" s="194">
        <f t="shared" si="18"/>
        <v>0</v>
      </c>
      <c r="O112" s="194">
        <f t="shared" si="18"/>
        <v>0</v>
      </c>
      <c r="P112" s="194">
        <f t="shared" si="18"/>
        <v>0</v>
      </c>
      <c r="Q112" s="194">
        <f t="shared" si="18"/>
        <v>0</v>
      </c>
      <c r="R112" s="194">
        <f t="shared" si="18"/>
        <v>0</v>
      </c>
      <c r="S112" s="194">
        <f t="shared" si="18"/>
        <v>0</v>
      </c>
      <c r="T112" s="194">
        <f t="shared" si="18"/>
        <v>0</v>
      </c>
      <c r="U112" s="194">
        <f t="shared" si="18"/>
        <v>0</v>
      </c>
      <c r="V112" s="194">
        <f t="shared" si="18"/>
        <v>0</v>
      </c>
      <c r="W112" s="194">
        <f t="shared" si="18"/>
        <v>0</v>
      </c>
      <c r="X112" s="194">
        <f t="shared" si="18"/>
        <v>0</v>
      </c>
      <c r="Y112" s="194">
        <f t="shared" si="18"/>
        <v>0</v>
      </c>
      <c r="Z112" s="183">
        <f>+IF(X112&lt;&gt;0,+(Y112/X112)*100,0)</f>
        <v>0</v>
      </c>
      <c r="AA112" s="192">
        <f>SUM(AA113:AA116)</f>
        <v>0</v>
      </c>
    </row>
    <row r="113" spans="1:27" ht="13.5">
      <c r="A113" s="216" t="s">
        <v>193</v>
      </c>
      <c r="B113" s="138"/>
      <c r="C113" s="206"/>
      <c r="D113" s="206"/>
      <c r="E113" s="207"/>
      <c r="F113" s="208"/>
      <c r="G113" s="208"/>
      <c r="H113" s="208"/>
      <c r="I113" s="208"/>
      <c r="J113" s="208"/>
      <c r="K113" s="208"/>
      <c r="L113" s="208"/>
      <c r="M113" s="208"/>
      <c r="N113" s="208"/>
      <c r="O113" s="208"/>
      <c r="P113" s="208"/>
      <c r="Q113" s="208"/>
      <c r="R113" s="208"/>
      <c r="S113" s="208"/>
      <c r="T113" s="208"/>
      <c r="U113" s="208"/>
      <c r="V113" s="208"/>
      <c r="W113" s="208"/>
      <c r="X113" s="208"/>
      <c r="Y113" s="208"/>
      <c r="Z113" s="189"/>
      <c r="AA113" s="206"/>
    </row>
    <row r="114" spans="1:27" ht="13.5">
      <c r="A114" s="216" t="s">
        <v>194</v>
      </c>
      <c r="B114" s="144"/>
      <c r="C114" s="203"/>
      <c r="D114" s="203"/>
      <c r="E114" s="204"/>
      <c r="F114" s="205"/>
      <c r="G114" s="205"/>
      <c r="H114" s="205"/>
      <c r="I114" s="205"/>
      <c r="J114" s="205"/>
      <c r="K114" s="205"/>
      <c r="L114" s="205"/>
      <c r="M114" s="205"/>
      <c r="N114" s="205"/>
      <c r="O114" s="205"/>
      <c r="P114" s="205"/>
      <c r="Q114" s="205"/>
      <c r="R114" s="205"/>
      <c r="S114" s="205"/>
      <c r="T114" s="205"/>
      <c r="U114" s="205"/>
      <c r="V114" s="205"/>
      <c r="W114" s="205"/>
      <c r="X114" s="205"/>
      <c r="Y114" s="205"/>
      <c r="Z114" s="188"/>
      <c r="AA114" s="203"/>
    </row>
    <row r="115" spans="1:27" ht="13.5">
      <c r="A115" s="216" t="s">
        <v>195</v>
      </c>
      <c r="B115" s="138"/>
      <c r="C115" s="203"/>
      <c r="D115" s="203"/>
      <c r="E115" s="204"/>
      <c r="F115" s="205"/>
      <c r="G115" s="205"/>
      <c r="H115" s="205"/>
      <c r="I115" s="205"/>
      <c r="J115" s="205"/>
      <c r="K115" s="205"/>
      <c r="L115" s="205"/>
      <c r="M115" s="205"/>
      <c r="N115" s="205"/>
      <c r="O115" s="205"/>
      <c r="P115" s="205"/>
      <c r="Q115" s="205"/>
      <c r="R115" s="205"/>
      <c r="S115" s="205"/>
      <c r="T115" s="205"/>
      <c r="U115" s="205"/>
      <c r="V115" s="205"/>
      <c r="W115" s="205"/>
      <c r="X115" s="205"/>
      <c r="Y115" s="205"/>
      <c r="Z115" s="188"/>
      <c r="AA115" s="203"/>
    </row>
    <row r="116" spans="1:27" ht="13.5">
      <c r="A116" s="216" t="s">
        <v>196</v>
      </c>
      <c r="B116" s="138"/>
      <c r="C116" s="203"/>
      <c r="D116" s="203"/>
      <c r="E116" s="204"/>
      <c r="F116" s="205"/>
      <c r="G116" s="205"/>
      <c r="H116" s="205"/>
      <c r="I116" s="205"/>
      <c r="J116" s="205"/>
      <c r="K116" s="205"/>
      <c r="L116" s="205"/>
      <c r="M116" s="205"/>
      <c r="N116" s="205"/>
      <c r="O116" s="205"/>
      <c r="P116" s="205"/>
      <c r="Q116" s="205"/>
      <c r="R116" s="205"/>
      <c r="S116" s="205"/>
      <c r="T116" s="205"/>
      <c r="U116" s="205"/>
      <c r="V116" s="205"/>
      <c r="W116" s="205"/>
      <c r="X116" s="205"/>
      <c r="Y116" s="205"/>
      <c r="Z116" s="188"/>
      <c r="AA116" s="203"/>
    </row>
    <row r="117" spans="1:27" ht="13.5">
      <c r="A117" s="137" t="s">
        <v>97</v>
      </c>
      <c r="B117" s="138"/>
      <c r="C117" s="192">
        <f>SUM(C118:C123)</f>
        <v>0</v>
      </c>
      <c r="D117" s="192">
        <f aca="true" t="shared" si="19" ref="D117:Y117">SUM(D118:D123)</f>
        <v>0</v>
      </c>
      <c r="E117" s="193">
        <f t="shared" si="19"/>
        <v>0</v>
      </c>
      <c r="F117" s="194">
        <f t="shared" si="19"/>
        <v>0</v>
      </c>
      <c r="G117" s="194">
        <f t="shared" si="19"/>
        <v>0</v>
      </c>
      <c r="H117" s="194">
        <f t="shared" si="19"/>
        <v>0</v>
      </c>
      <c r="I117" s="194">
        <f t="shared" si="19"/>
        <v>0</v>
      </c>
      <c r="J117" s="194">
        <f t="shared" si="19"/>
        <v>0</v>
      </c>
      <c r="K117" s="194">
        <f t="shared" si="19"/>
        <v>0</v>
      </c>
      <c r="L117" s="194">
        <f t="shared" si="19"/>
        <v>0</v>
      </c>
      <c r="M117" s="194">
        <f t="shared" si="19"/>
        <v>0</v>
      </c>
      <c r="N117" s="194">
        <f t="shared" si="19"/>
        <v>0</v>
      </c>
      <c r="O117" s="194">
        <f t="shared" si="19"/>
        <v>0</v>
      </c>
      <c r="P117" s="194">
        <f t="shared" si="19"/>
        <v>0</v>
      </c>
      <c r="Q117" s="194">
        <f t="shared" si="19"/>
        <v>0</v>
      </c>
      <c r="R117" s="194">
        <f t="shared" si="19"/>
        <v>0</v>
      </c>
      <c r="S117" s="194">
        <f t="shared" si="19"/>
        <v>0</v>
      </c>
      <c r="T117" s="194">
        <f t="shared" si="19"/>
        <v>0</v>
      </c>
      <c r="U117" s="194">
        <f t="shared" si="19"/>
        <v>0</v>
      </c>
      <c r="V117" s="194">
        <f t="shared" si="19"/>
        <v>0</v>
      </c>
      <c r="W117" s="194">
        <f t="shared" si="19"/>
        <v>0</v>
      </c>
      <c r="X117" s="194">
        <f t="shared" si="19"/>
        <v>0</v>
      </c>
      <c r="Y117" s="194">
        <f t="shared" si="19"/>
        <v>0</v>
      </c>
      <c r="Z117" s="183">
        <f>+IF(X117&lt;&gt;0,+(Y117/X117)*100,0)</f>
        <v>0</v>
      </c>
      <c r="AA117" s="192">
        <f>SUM(AA118:AA123)</f>
        <v>0</v>
      </c>
    </row>
    <row r="118" spans="1:27" ht="13.5">
      <c r="A118" s="215" t="s">
        <v>197</v>
      </c>
      <c r="B118" s="144"/>
      <c r="C118" s="203"/>
      <c r="D118" s="203"/>
      <c r="E118" s="204"/>
      <c r="F118" s="205"/>
      <c r="G118" s="205"/>
      <c r="H118" s="205"/>
      <c r="I118" s="205"/>
      <c r="J118" s="205"/>
      <c r="K118" s="205"/>
      <c r="L118" s="205"/>
      <c r="M118" s="205"/>
      <c r="N118" s="205"/>
      <c r="O118" s="205"/>
      <c r="P118" s="205"/>
      <c r="Q118" s="205"/>
      <c r="R118" s="205"/>
      <c r="S118" s="205"/>
      <c r="T118" s="205"/>
      <c r="U118" s="205"/>
      <c r="V118" s="205"/>
      <c r="W118" s="205"/>
      <c r="X118" s="205"/>
      <c r="Y118" s="205"/>
      <c r="Z118" s="188"/>
      <c r="AA118" s="203"/>
    </row>
    <row r="119" spans="1:27" ht="13.5">
      <c r="A119" s="215" t="s">
        <v>198</v>
      </c>
      <c r="B119" s="138"/>
      <c r="C119" s="203"/>
      <c r="D119" s="203"/>
      <c r="E119" s="204"/>
      <c r="F119" s="205"/>
      <c r="G119" s="205"/>
      <c r="H119" s="205"/>
      <c r="I119" s="205"/>
      <c r="J119" s="205"/>
      <c r="K119" s="205"/>
      <c r="L119" s="205"/>
      <c r="M119" s="205"/>
      <c r="N119" s="205"/>
      <c r="O119" s="205"/>
      <c r="P119" s="205"/>
      <c r="Q119" s="205"/>
      <c r="R119" s="205"/>
      <c r="S119" s="205"/>
      <c r="T119" s="205"/>
      <c r="U119" s="205"/>
      <c r="V119" s="205"/>
      <c r="W119" s="205"/>
      <c r="X119" s="205"/>
      <c r="Y119" s="205"/>
      <c r="Z119" s="188"/>
      <c r="AA119" s="203"/>
    </row>
    <row r="120" spans="1:27" ht="13.5">
      <c r="A120" s="215" t="s">
        <v>199</v>
      </c>
      <c r="B120" s="138"/>
      <c r="C120" s="203"/>
      <c r="D120" s="203"/>
      <c r="E120" s="204"/>
      <c r="F120" s="205"/>
      <c r="G120" s="205"/>
      <c r="H120" s="205"/>
      <c r="I120" s="205"/>
      <c r="J120" s="205"/>
      <c r="K120" s="205"/>
      <c r="L120" s="205"/>
      <c r="M120" s="205"/>
      <c r="N120" s="205"/>
      <c r="O120" s="205"/>
      <c r="P120" s="205"/>
      <c r="Q120" s="205"/>
      <c r="R120" s="205"/>
      <c r="S120" s="205"/>
      <c r="T120" s="205"/>
      <c r="U120" s="205"/>
      <c r="V120" s="205"/>
      <c r="W120" s="205"/>
      <c r="X120" s="205"/>
      <c r="Y120" s="205"/>
      <c r="Z120" s="188"/>
      <c r="AA120" s="203"/>
    </row>
    <row r="121" spans="1:27" ht="13.5">
      <c r="A121" s="215" t="s">
        <v>200</v>
      </c>
      <c r="B121" s="138"/>
      <c r="C121" s="206"/>
      <c r="D121" s="206"/>
      <c r="E121" s="207"/>
      <c r="F121" s="208"/>
      <c r="G121" s="208"/>
      <c r="H121" s="208"/>
      <c r="I121" s="208"/>
      <c r="J121" s="208"/>
      <c r="K121" s="208"/>
      <c r="L121" s="208"/>
      <c r="M121" s="208"/>
      <c r="N121" s="208"/>
      <c r="O121" s="208"/>
      <c r="P121" s="208"/>
      <c r="Q121" s="208"/>
      <c r="R121" s="208"/>
      <c r="S121" s="208"/>
      <c r="T121" s="208"/>
      <c r="U121" s="208"/>
      <c r="V121" s="208"/>
      <c r="W121" s="208"/>
      <c r="X121" s="208"/>
      <c r="Y121" s="208"/>
      <c r="Z121" s="189"/>
      <c r="AA121" s="206"/>
    </row>
    <row r="122" spans="1:27" ht="13.5">
      <c r="A122" s="215" t="s">
        <v>201</v>
      </c>
      <c r="B122" s="138"/>
      <c r="C122" s="203"/>
      <c r="D122" s="203"/>
      <c r="E122" s="204"/>
      <c r="F122" s="205"/>
      <c r="G122" s="205"/>
      <c r="H122" s="205"/>
      <c r="I122" s="205"/>
      <c r="J122" s="205"/>
      <c r="K122" s="205"/>
      <c r="L122" s="205"/>
      <c r="M122" s="205"/>
      <c r="N122" s="205"/>
      <c r="O122" s="205"/>
      <c r="P122" s="205"/>
      <c r="Q122" s="205"/>
      <c r="R122" s="205"/>
      <c r="S122" s="205"/>
      <c r="T122" s="205"/>
      <c r="U122" s="205"/>
      <c r="V122" s="205"/>
      <c r="W122" s="205"/>
      <c r="X122" s="205"/>
      <c r="Y122" s="205"/>
      <c r="Z122" s="188"/>
      <c r="AA122" s="203"/>
    </row>
    <row r="123" spans="1:27" ht="13.5">
      <c r="A123" s="215" t="s">
        <v>202</v>
      </c>
      <c r="B123" s="144"/>
      <c r="C123" s="203"/>
      <c r="D123" s="203"/>
      <c r="E123" s="204"/>
      <c r="F123" s="205"/>
      <c r="G123" s="205"/>
      <c r="H123" s="205"/>
      <c r="I123" s="205"/>
      <c r="J123" s="205"/>
      <c r="K123" s="205"/>
      <c r="L123" s="205"/>
      <c r="M123" s="205"/>
      <c r="N123" s="205"/>
      <c r="O123" s="205"/>
      <c r="P123" s="205"/>
      <c r="Q123" s="205"/>
      <c r="R123" s="205"/>
      <c r="S123" s="205"/>
      <c r="T123" s="205"/>
      <c r="U123" s="205"/>
      <c r="V123" s="205"/>
      <c r="W123" s="205"/>
      <c r="X123" s="205"/>
      <c r="Y123" s="205"/>
      <c r="Z123" s="188"/>
      <c r="AA123" s="203"/>
    </row>
    <row r="124" spans="1:27" ht="13.5">
      <c r="A124" s="217" t="s">
        <v>99</v>
      </c>
      <c r="B124" s="146" t="s">
        <v>100</v>
      </c>
      <c r="C124" s="174">
        <f aca="true" t="shared" si="20" ref="C124:Y124">C5+C25+C74+C98+C117</f>
        <v>0</v>
      </c>
      <c r="D124" s="174">
        <f t="shared" si="20"/>
        <v>0</v>
      </c>
      <c r="E124" s="175">
        <f t="shared" si="20"/>
        <v>0</v>
      </c>
      <c r="F124" s="73">
        <f t="shared" si="20"/>
        <v>0</v>
      </c>
      <c r="G124" s="73">
        <f t="shared" si="20"/>
        <v>52502416</v>
      </c>
      <c r="H124" s="73">
        <f t="shared" si="20"/>
        <v>0</v>
      </c>
      <c r="I124" s="73">
        <f t="shared" si="20"/>
        <v>0</v>
      </c>
      <c r="J124" s="73">
        <f t="shared" si="20"/>
        <v>52502416</v>
      </c>
      <c r="K124" s="73">
        <f t="shared" si="20"/>
        <v>0</v>
      </c>
      <c r="L124" s="73">
        <f t="shared" si="20"/>
        <v>0</v>
      </c>
      <c r="M124" s="73">
        <f t="shared" si="20"/>
        <v>0</v>
      </c>
      <c r="N124" s="73">
        <f t="shared" si="20"/>
        <v>0</v>
      </c>
      <c r="O124" s="73">
        <f t="shared" si="20"/>
        <v>0</v>
      </c>
      <c r="P124" s="73">
        <f t="shared" si="20"/>
        <v>0</v>
      </c>
      <c r="Q124" s="73">
        <f t="shared" si="20"/>
        <v>0</v>
      </c>
      <c r="R124" s="73">
        <f t="shared" si="20"/>
        <v>0</v>
      </c>
      <c r="S124" s="73">
        <f t="shared" si="20"/>
        <v>0</v>
      </c>
      <c r="T124" s="73">
        <f t="shared" si="20"/>
        <v>0</v>
      </c>
      <c r="U124" s="73">
        <f t="shared" si="20"/>
        <v>0</v>
      </c>
      <c r="V124" s="73">
        <f t="shared" si="20"/>
        <v>0</v>
      </c>
      <c r="W124" s="73">
        <f t="shared" si="20"/>
        <v>52502416</v>
      </c>
      <c r="X124" s="73">
        <f t="shared" si="20"/>
        <v>0</v>
      </c>
      <c r="Y124" s="73">
        <f t="shared" si="20"/>
        <v>52502416</v>
      </c>
      <c r="Z124" s="176">
        <f>+IF(X124&lt;&gt;0,+(Y124/X124)*100,0)</f>
        <v>0</v>
      </c>
      <c r="AA124" s="174">
        <f>AA5+AA25+AA74+AA98+AA117</f>
        <v>0</v>
      </c>
    </row>
    <row r="125" spans="1:27" ht="4.5" customHeight="1">
      <c r="A125" s="147"/>
      <c r="B125" s="138"/>
      <c r="C125" s="160"/>
      <c r="D125" s="160"/>
      <c r="E125" s="161"/>
      <c r="F125" s="61"/>
      <c r="G125" s="61"/>
      <c r="H125" s="61"/>
      <c r="I125" s="61"/>
      <c r="J125" s="61"/>
      <c r="K125" s="61"/>
      <c r="L125" s="61"/>
      <c r="M125" s="61"/>
      <c r="N125" s="61"/>
      <c r="O125" s="61"/>
      <c r="P125" s="61"/>
      <c r="Q125" s="61"/>
      <c r="R125" s="61"/>
      <c r="S125" s="61"/>
      <c r="T125" s="61"/>
      <c r="U125" s="61"/>
      <c r="V125" s="61"/>
      <c r="W125" s="61"/>
      <c r="X125" s="61"/>
      <c r="Y125" s="61"/>
      <c r="Z125" s="142"/>
      <c r="AA125" s="160"/>
    </row>
    <row r="126" spans="1:27" ht="13.5">
      <c r="A126" s="148" t="s">
        <v>101</v>
      </c>
      <c r="B126" s="138"/>
      <c r="C126" s="218"/>
      <c r="D126" s="218"/>
      <c r="E126" s="219"/>
      <c r="F126" s="220"/>
      <c r="G126" s="220"/>
      <c r="H126" s="220"/>
      <c r="I126" s="220"/>
      <c r="J126" s="220"/>
      <c r="K126" s="220"/>
      <c r="L126" s="220"/>
      <c r="M126" s="220"/>
      <c r="N126" s="220"/>
      <c r="O126" s="220"/>
      <c r="P126" s="220"/>
      <c r="Q126" s="220"/>
      <c r="R126" s="220"/>
      <c r="S126" s="220"/>
      <c r="T126" s="220"/>
      <c r="U126" s="220"/>
      <c r="V126" s="220"/>
      <c r="W126" s="220"/>
      <c r="X126" s="220"/>
      <c r="Y126" s="220"/>
      <c r="Z126" s="221"/>
      <c r="AA126" s="218"/>
    </row>
    <row r="127" spans="1:27" ht="13.5">
      <c r="A127" s="137" t="s">
        <v>78</v>
      </c>
      <c r="B127" s="138"/>
      <c r="C127" s="192">
        <f aca="true" t="shared" si="21" ref="C127:Y127">C128+C131+C145</f>
        <v>0</v>
      </c>
      <c r="D127" s="192">
        <f t="shared" si="21"/>
        <v>0</v>
      </c>
      <c r="E127" s="193">
        <f t="shared" si="21"/>
        <v>107992991</v>
      </c>
      <c r="F127" s="194">
        <f t="shared" si="21"/>
        <v>107992991</v>
      </c>
      <c r="G127" s="194">
        <f t="shared" si="21"/>
        <v>8579842</v>
      </c>
      <c r="H127" s="194">
        <f t="shared" si="21"/>
        <v>0</v>
      </c>
      <c r="I127" s="194">
        <f t="shared" si="21"/>
        <v>0</v>
      </c>
      <c r="J127" s="194">
        <f t="shared" si="21"/>
        <v>8579842</v>
      </c>
      <c r="K127" s="194">
        <f t="shared" si="21"/>
        <v>0</v>
      </c>
      <c r="L127" s="194">
        <f t="shared" si="21"/>
        <v>0</v>
      </c>
      <c r="M127" s="194">
        <f t="shared" si="21"/>
        <v>0</v>
      </c>
      <c r="N127" s="194">
        <f t="shared" si="21"/>
        <v>0</v>
      </c>
      <c r="O127" s="194">
        <f t="shared" si="21"/>
        <v>0</v>
      </c>
      <c r="P127" s="194">
        <f t="shared" si="21"/>
        <v>0</v>
      </c>
      <c r="Q127" s="194">
        <f t="shared" si="21"/>
        <v>0</v>
      </c>
      <c r="R127" s="194">
        <f t="shared" si="21"/>
        <v>0</v>
      </c>
      <c r="S127" s="194">
        <f t="shared" si="21"/>
        <v>0</v>
      </c>
      <c r="T127" s="194">
        <f t="shared" si="21"/>
        <v>0</v>
      </c>
      <c r="U127" s="194">
        <f t="shared" si="21"/>
        <v>0</v>
      </c>
      <c r="V127" s="194">
        <f t="shared" si="21"/>
        <v>0</v>
      </c>
      <c r="W127" s="194">
        <f t="shared" si="21"/>
        <v>8579842</v>
      </c>
      <c r="X127" s="194">
        <f t="shared" si="21"/>
        <v>26998158</v>
      </c>
      <c r="Y127" s="194">
        <f t="shared" si="21"/>
        <v>-18418316</v>
      </c>
      <c r="Z127" s="183">
        <f>+IF(X127&lt;&gt;0,+(Y127/X127)*100,0)</f>
        <v>-68.22063934880298</v>
      </c>
      <c r="AA127" s="192">
        <f>AA128+AA131+AA145</f>
        <v>107992991</v>
      </c>
    </row>
    <row r="128" spans="1:27" ht="13.5">
      <c r="A128" s="215" t="s">
        <v>79</v>
      </c>
      <c r="B128" s="138"/>
      <c r="C128" s="192">
        <f>SUM(C129:C130)</f>
        <v>0</v>
      </c>
      <c r="D128" s="192">
        <f aca="true" t="shared" si="22" ref="D128:Y128">SUM(D129:D130)</f>
        <v>0</v>
      </c>
      <c r="E128" s="193">
        <f t="shared" si="22"/>
        <v>46678140</v>
      </c>
      <c r="F128" s="194">
        <f t="shared" si="22"/>
        <v>46678140</v>
      </c>
      <c r="G128" s="194">
        <f t="shared" si="22"/>
        <v>2724716</v>
      </c>
      <c r="H128" s="194">
        <f t="shared" si="22"/>
        <v>0</v>
      </c>
      <c r="I128" s="194">
        <f t="shared" si="22"/>
        <v>0</v>
      </c>
      <c r="J128" s="194">
        <f t="shared" si="22"/>
        <v>2724716</v>
      </c>
      <c r="K128" s="194">
        <f t="shared" si="22"/>
        <v>0</v>
      </c>
      <c r="L128" s="194">
        <f t="shared" si="22"/>
        <v>0</v>
      </c>
      <c r="M128" s="194">
        <f t="shared" si="22"/>
        <v>0</v>
      </c>
      <c r="N128" s="194">
        <f t="shared" si="22"/>
        <v>0</v>
      </c>
      <c r="O128" s="194">
        <f t="shared" si="22"/>
        <v>0</v>
      </c>
      <c r="P128" s="194">
        <f t="shared" si="22"/>
        <v>0</v>
      </c>
      <c r="Q128" s="194">
        <f t="shared" si="22"/>
        <v>0</v>
      </c>
      <c r="R128" s="194">
        <f t="shared" si="22"/>
        <v>0</v>
      </c>
      <c r="S128" s="194">
        <f t="shared" si="22"/>
        <v>0</v>
      </c>
      <c r="T128" s="194">
        <f t="shared" si="22"/>
        <v>0</v>
      </c>
      <c r="U128" s="194">
        <f t="shared" si="22"/>
        <v>0</v>
      </c>
      <c r="V128" s="194">
        <f t="shared" si="22"/>
        <v>0</v>
      </c>
      <c r="W128" s="194">
        <f t="shared" si="22"/>
        <v>2724716</v>
      </c>
      <c r="X128" s="194">
        <f t="shared" si="22"/>
        <v>11669502</v>
      </c>
      <c r="Y128" s="194">
        <f t="shared" si="22"/>
        <v>-8944786</v>
      </c>
      <c r="Z128" s="183">
        <f>+IF(X128&lt;&gt;0,+(Y128/X128)*100,0)</f>
        <v>-76.65096591097033</v>
      </c>
      <c r="AA128" s="192">
        <f>SUM(AA129:AA130)</f>
        <v>46678140</v>
      </c>
    </row>
    <row r="129" spans="1:27" ht="13.5">
      <c r="A129" s="216" t="s">
        <v>105</v>
      </c>
      <c r="B129" s="138"/>
      <c r="C129" s="195"/>
      <c r="D129" s="195"/>
      <c r="E129" s="196">
        <v>36198707</v>
      </c>
      <c r="F129" s="197">
        <v>36198707</v>
      </c>
      <c r="G129" s="197">
        <v>2196050</v>
      </c>
      <c r="H129" s="197"/>
      <c r="I129" s="197"/>
      <c r="J129" s="197">
        <v>2196050</v>
      </c>
      <c r="K129" s="197"/>
      <c r="L129" s="197"/>
      <c r="M129" s="197"/>
      <c r="N129" s="197"/>
      <c r="O129" s="197"/>
      <c r="P129" s="197"/>
      <c r="Q129" s="197"/>
      <c r="R129" s="197"/>
      <c r="S129" s="197"/>
      <c r="T129" s="197"/>
      <c r="U129" s="197"/>
      <c r="V129" s="197"/>
      <c r="W129" s="197">
        <v>2196050</v>
      </c>
      <c r="X129" s="197">
        <v>9049641</v>
      </c>
      <c r="Y129" s="197">
        <v>-6853591</v>
      </c>
      <c r="Z129" s="185">
        <v>-75.73</v>
      </c>
      <c r="AA129" s="195">
        <v>36198707</v>
      </c>
    </row>
    <row r="130" spans="1:27" ht="22.5">
      <c r="A130" s="216" t="s">
        <v>106</v>
      </c>
      <c r="B130" s="138"/>
      <c r="C130" s="160"/>
      <c r="D130" s="160"/>
      <c r="E130" s="161">
        <v>10479433</v>
      </c>
      <c r="F130" s="61">
        <v>10479433</v>
      </c>
      <c r="G130" s="61">
        <v>528666</v>
      </c>
      <c r="H130" s="61"/>
      <c r="I130" s="61"/>
      <c r="J130" s="61">
        <v>528666</v>
      </c>
      <c r="K130" s="61"/>
      <c r="L130" s="61"/>
      <c r="M130" s="61"/>
      <c r="N130" s="61"/>
      <c r="O130" s="61"/>
      <c r="P130" s="61"/>
      <c r="Q130" s="61"/>
      <c r="R130" s="61"/>
      <c r="S130" s="61"/>
      <c r="T130" s="61"/>
      <c r="U130" s="61"/>
      <c r="V130" s="61"/>
      <c r="W130" s="61">
        <v>528666</v>
      </c>
      <c r="X130" s="61">
        <v>2619861</v>
      </c>
      <c r="Y130" s="61">
        <v>-2091195</v>
      </c>
      <c r="Z130" s="142">
        <v>-79.82</v>
      </c>
      <c r="AA130" s="160">
        <v>10479433</v>
      </c>
    </row>
    <row r="131" spans="1:27" ht="13.5">
      <c r="A131" s="215" t="s">
        <v>80</v>
      </c>
      <c r="B131" s="138"/>
      <c r="C131" s="198">
        <f aca="true" t="shared" si="23" ref="C131:Y131">SUM(C132:C144)</f>
        <v>0</v>
      </c>
      <c r="D131" s="198">
        <f t="shared" si="23"/>
        <v>0</v>
      </c>
      <c r="E131" s="199">
        <f t="shared" si="23"/>
        <v>61314851</v>
      </c>
      <c r="F131" s="77">
        <f t="shared" si="23"/>
        <v>61314851</v>
      </c>
      <c r="G131" s="77">
        <f t="shared" si="23"/>
        <v>5855126</v>
      </c>
      <c r="H131" s="77">
        <f t="shared" si="23"/>
        <v>0</v>
      </c>
      <c r="I131" s="77">
        <f t="shared" si="23"/>
        <v>0</v>
      </c>
      <c r="J131" s="77">
        <f t="shared" si="23"/>
        <v>5855126</v>
      </c>
      <c r="K131" s="77">
        <f t="shared" si="23"/>
        <v>0</v>
      </c>
      <c r="L131" s="77">
        <f t="shared" si="23"/>
        <v>0</v>
      </c>
      <c r="M131" s="77">
        <f t="shared" si="23"/>
        <v>0</v>
      </c>
      <c r="N131" s="77">
        <f t="shared" si="23"/>
        <v>0</v>
      </c>
      <c r="O131" s="77">
        <f t="shared" si="23"/>
        <v>0</v>
      </c>
      <c r="P131" s="77">
        <f t="shared" si="23"/>
        <v>0</v>
      </c>
      <c r="Q131" s="77">
        <f t="shared" si="23"/>
        <v>0</v>
      </c>
      <c r="R131" s="77">
        <f t="shared" si="23"/>
        <v>0</v>
      </c>
      <c r="S131" s="77">
        <f t="shared" si="23"/>
        <v>0</v>
      </c>
      <c r="T131" s="77">
        <f t="shared" si="23"/>
        <v>0</v>
      </c>
      <c r="U131" s="77">
        <f t="shared" si="23"/>
        <v>0</v>
      </c>
      <c r="V131" s="77">
        <f t="shared" si="23"/>
        <v>0</v>
      </c>
      <c r="W131" s="77">
        <f t="shared" si="23"/>
        <v>5855126</v>
      </c>
      <c r="X131" s="77">
        <f t="shared" si="23"/>
        <v>15328656</v>
      </c>
      <c r="Y131" s="77">
        <f t="shared" si="23"/>
        <v>-9473530</v>
      </c>
      <c r="Z131" s="186">
        <f>+IF(X131&lt;&gt;0,+(Y131/X131)*100,0)</f>
        <v>-61.80274382829127</v>
      </c>
      <c r="AA131" s="198">
        <f>SUM(AA132:AA144)</f>
        <v>61314851</v>
      </c>
    </row>
    <row r="132" spans="1:27" ht="13.5">
      <c r="A132" s="216" t="s">
        <v>107</v>
      </c>
      <c r="B132" s="138"/>
      <c r="C132" s="160"/>
      <c r="D132" s="160"/>
      <c r="E132" s="161">
        <v>27293529</v>
      </c>
      <c r="F132" s="61">
        <v>27293529</v>
      </c>
      <c r="G132" s="61">
        <v>4422485</v>
      </c>
      <c r="H132" s="61"/>
      <c r="I132" s="61"/>
      <c r="J132" s="61">
        <v>4422485</v>
      </c>
      <c r="K132" s="61"/>
      <c r="L132" s="61"/>
      <c r="M132" s="61"/>
      <c r="N132" s="61"/>
      <c r="O132" s="61"/>
      <c r="P132" s="61"/>
      <c r="Q132" s="61"/>
      <c r="R132" s="61"/>
      <c r="S132" s="61"/>
      <c r="T132" s="61"/>
      <c r="U132" s="61"/>
      <c r="V132" s="61"/>
      <c r="W132" s="61">
        <v>4422485</v>
      </c>
      <c r="X132" s="61">
        <v>6823341</v>
      </c>
      <c r="Y132" s="61">
        <v>-2400856</v>
      </c>
      <c r="Z132" s="142">
        <v>-35.19</v>
      </c>
      <c r="AA132" s="160">
        <v>27293529</v>
      </c>
    </row>
    <row r="133" spans="1:27" ht="13.5">
      <c r="A133" s="216" t="s">
        <v>108</v>
      </c>
      <c r="B133" s="138"/>
      <c r="C133" s="160"/>
      <c r="D133" s="160"/>
      <c r="E133" s="161"/>
      <c r="F133" s="61"/>
      <c r="G133" s="61"/>
      <c r="H133" s="61"/>
      <c r="I133" s="61"/>
      <c r="J133" s="61"/>
      <c r="K133" s="61"/>
      <c r="L133" s="61"/>
      <c r="M133" s="61"/>
      <c r="N133" s="61"/>
      <c r="O133" s="61"/>
      <c r="P133" s="61"/>
      <c r="Q133" s="61"/>
      <c r="R133" s="61"/>
      <c r="S133" s="61"/>
      <c r="T133" s="61"/>
      <c r="U133" s="61"/>
      <c r="V133" s="61"/>
      <c r="W133" s="61"/>
      <c r="X133" s="61"/>
      <c r="Y133" s="61"/>
      <c r="Z133" s="142"/>
      <c r="AA133" s="160"/>
    </row>
    <row r="134" spans="1:27" ht="13.5">
      <c r="A134" s="216" t="s">
        <v>109</v>
      </c>
      <c r="B134" s="138"/>
      <c r="C134" s="160"/>
      <c r="D134" s="160"/>
      <c r="E134" s="161">
        <v>33916322</v>
      </c>
      <c r="F134" s="61">
        <v>33916322</v>
      </c>
      <c r="G134" s="61">
        <v>1432641</v>
      </c>
      <c r="H134" s="61"/>
      <c r="I134" s="61"/>
      <c r="J134" s="61">
        <v>1432641</v>
      </c>
      <c r="K134" s="61"/>
      <c r="L134" s="61"/>
      <c r="M134" s="61"/>
      <c r="N134" s="61"/>
      <c r="O134" s="61"/>
      <c r="P134" s="61"/>
      <c r="Q134" s="61"/>
      <c r="R134" s="61"/>
      <c r="S134" s="61"/>
      <c r="T134" s="61"/>
      <c r="U134" s="61"/>
      <c r="V134" s="61"/>
      <c r="W134" s="61">
        <v>1432641</v>
      </c>
      <c r="X134" s="61">
        <v>8479065</v>
      </c>
      <c r="Y134" s="61">
        <v>-7046424</v>
      </c>
      <c r="Z134" s="142">
        <v>-83.1</v>
      </c>
      <c r="AA134" s="160">
        <v>33916322</v>
      </c>
    </row>
    <row r="135" spans="1:27" ht="13.5">
      <c r="A135" s="216" t="s">
        <v>110</v>
      </c>
      <c r="B135" s="138"/>
      <c r="C135" s="160"/>
      <c r="D135" s="160"/>
      <c r="E135" s="161"/>
      <c r="F135" s="61"/>
      <c r="G135" s="61"/>
      <c r="H135" s="61"/>
      <c r="I135" s="61"/>
      <c r="J135" s="61"/>
      <c r="K135" s="61"/>
      <c r="L135" s="61"/>
      <c r="M135" s="61"/>
      <c r="N135" s="61"/>
      <c r="O135" s="61"/>
      <c r="P135" s="61"/>
      <c r="Q135" s="61"/>
      <c r="R135" s="61"/>
      <c r="S135" s="61"/>
      <c r="T135" s="61"/>
      <c r="U135" s="61"/>
      <c r="V135" s="61"/>
      <c r="W135" s="61"/>
      <c r="X135" s="61"/>
      <c r="Y135" s="61"/>
      <c r="Z135" s="142"/>
      <c r="AA135" s="160"/>
    </row>
    <row r="136" spans="1:27" ht="13.5">
      <c r="A136" s="216" t="s">
        <v>111</v>
      </c>
      <c r="B136" s="138"/>
      <c r="C136" s="195"/>
      <c r="D136" s="195"/>
      <c r="E136" s="196"/>
      <c r="F136" s="197"/>
      <c r="G136" s="197"/>
      <c r="H136" s="197"/>
      <c r="I136" s="197"/>
      <c r="J136" s="197"/>
      <c r="K136" s="197"/>
      <c r="L136" s="197"/>
      <c r="M136" s="197"/>
      <c r="N136" s="197"/>
      <c r="O136" s="197"/>
      <c r="P136" s="197"/>
      <c r="Q136" s="197"/>
      <c r="R136" s="197"/>
      <c r="S136" s="197"/>
      <c r="T136" s="197"/>
      <c r="U136" s="197"/>
      <c r="V136" s="197"/>
      <c r="W136" s="197"/>
      <c r="X136" s="197"/>
      <c r="Y136" s="197"/>
      <c r="Z136" s="185"/>
      <c r="AA136" s="195"/>
    </row>
    <row r="137" spans="1:27" ht="13.5">
      <c r="A137" s="216" t="s">
        <v>112</v>
      </c>
      <c r="B137" s="144"/>
      <c r="C137" s="158"/>
      <c r="D137" s="158"/>
      <c r="E137" s="159"/>
      <c r="F137" s="102"/>
      <c r="G137" s="102"/>
      <c r="H137" s="102"/>
      <c r="I137" s="102"/>
      <c r="J137" s="102"/>
      <c r="K137" s="102"/>
      <c r="L137" s="102"/>
      <c r="M137" s="102"/>
      <c r="N137" s="102"/>
      <c r="O137" s="102"/>
      <c r="P137" s="102"/>
      <c r="Q137" s="102"/>
      <c r="R137" s="102"/>
      <c r="S137" s="102"/>
      <c r="T137" s="102"/>
      <c r="U137" s="102"/>
      <c r="V137" s="102"/>
      <c r="W137" s="102"/>
      <c r="X137" s="102"/>
      <c r="Y137" s="102"/>
      <c r="Z137" s="139"/>
      <c r="AA137" s="158"/>
    </row>
    <row r="138" spans="1:27" ht="13.5">
      <c r="A138" s="216" t="s">
        <v>113</v>
      </c>
      <c r="B138" s="138"/>
      <c r="C138" s="160"/>
      <c r="D138" s="160"/>
      <c r="E138" s="161"/>
      <c r="F138" s="61"/>
      <c r="G138" s="61"/>
      <c r="H138" s="61"/>
      <c r="I138" s="61"/>
      <c r="J138" s="61"/>
      <c r="K138" s="61"/>
      <c r="L138" s="61"/>
      <c r="M138" s="61"/>
      <c r="N138" s="61"/>
      <c r="O138" s="61"/>
      <c r="P138" s="61"/>
      <c r="Q138" s="61"/>
      <c r="R138" s="61"/>
      <c r="S138" s="61"/>
      <c r="T138" s="61"/>
      <c r="U138" s="61"/>
      <c r="V138" s="61"/>
      <c r="W138" s="61"/>
      <c r="X138" s="61"/>
      <c r="Y138" s="61"/>
      <c r="Z138" s="142"/>
      <c r="AA138" s="160"/>
    </row>
    <row r="139" spans="1:27" ht="22.5">
      <c r="A139" s="216" t="s">
        <v>114</v>
      </c>
      <c r="B139" s="138"/>
      <c r="C139" s="160"/>
      <c r="D139" s="160"/>
      <c r="E139" s="161"/>
      <c r="F139" s="61"/>
      <c r="G139" s="61"/>
      <c r="H139" s="61"/>
      <c r="I139" s="61"/>
      <c r="J139" s="61"/>
      <c r="K139" s="61"/>
      <c r="L139" s="61"/>
      <c r="M139" s="61"/>
      <c r="N139" s="61"/>
      <c r="O139" s="61"/>
      <c r="P139" s="61"/>
      <c r="Q139" s="61"/>
      <c r="R139" s="61"/>
      <c r="S139" s="61"/>
      <c r="T139" s="61"/>
      <c r="U139" s="61"/>
      <c r="V139" s="61"/>
      <c r="W139" s="61"/>
      <c r="X139" s="61"/>
      <c r="Y139" s="61"/>
      <c r="Z139" s="142"/>
      <c r="AA139" s="160"/>
    </row>
    <row r="140" spans="1:27" ht="13.5">
      <c r="A140" s="216" t="s">
        <v>115</v>
      </c>
      <c r="B140" s="138"/>
      <c r="C140" s="160"/>
      <c r="D140" s="160"/>
      <c r="E140" s="161"/>
      <c r="F140" s="61"/>
      <c r="G140" s="61"/>
      <c r="H140" s="61"/>
      <c r="I140" s="61"/>
      <c r="J140" s="61"/>
      <c r="K140" s="61"/>
      <c r="L140" s="61"/>
      <c r="M140" s="61"/>
      <c r="N140" s="61"/>
      <c r="O140" s="61"/>
      <c r="P140" s="61"/>
      <c r="Q140" s="61"/>
      <c r="R140" s="61"/>
      <c r="S140" s="61"/>
      <c r="T140" s="61"/>
      <c r="U140" s="61"/>
      <c r="V140" s="61"/>
      <c r="W140" s="61"/>
      <c r="X140" s="61"/>
      <c r="Y140" s="61"/>
      <c r="Z140" s="142"/>
      <c r="AA140" s="160"/>
    </row>
    <row r="141" spans="1:27" ht="13.5">
      <c r="A141" s="216" t="s">
        <v>116</v>
      </c>
      <c r="B141" s="144"/>
      <c r="C141" s="158"/>
      <c r="D141" s="158"/>
      <c r="E141" s="159"/>
      <c r="F141" s="102"/>
      <c r="G141" s="102"/>
      <c r="H141" s="102"/>
      <c r="I141" s="102"/>
      <c r="J141" s="102"/>
      <c r="K141" s="102"/>
      <c r="L141" s="102"/>
      <c r="M141" s="102"/>
      <c r="N141" s="102"/>
      <c r="O141" s="102"/>
      <c r="P141" s="102"/>
      <c r="Q141" s="102"/>
      <c r="R141" s="102"/>
      <c r="S141" s="102"/>
      <c r="T141" s="102"/>
      <c r="U141" s="102"/>
      <c r="V141" s="102"/>
      <c r="W141" s="102"/>
      <c r="X141" s="102"/>
      <c r="Y141" s="102"/>
      <c r="Z141" s="139"/>
      <c r="AA141" s="158"/>
    </row>
    <row r="142" spans="1:27" ht="13.5">
      <c r="A142" s="216" t="s">
        <v>117</v>
      </c>
      <c r="B142" s="138"/>
      <c r="C142" s="160"/>
      <c r="D142" s="160"/>
      <c r="E142" s="161">
        <v>105000</v>
      </c>
      <c r="F142" s="61">
        <v>105000</v>
      </c>
      <c r="G142" s="61"/>
      <c r="H142" s="61"/>
      <c r="I142" s="61"/>
      <c r="J142" s="61"/>
      <c r="K142" s="61"/>
      <c r="L142" s="61"/>
      <c r="M142" s="61"/>
      <c r="N142" s="61"/>
      <c r="O142" s="61"/>
      <c r="P142" s="61"/>
      <c r="Q142" s="61"/>
      <c r="R142" s="61"/>
      <c r="S142" s="61"/>
      <c r="T142" s="61"/>
      <c r="U142" s="61"/>
      <c r="V142" s="61"/>
      <c r="W142" s="61"/>
      <c r="X142" s="61">
        <v>26250</v>
      </c>
      <c r="Y142" s="61">
        <v>-26250</v>
      </c>
      <c r="Z142" s="142">
        <v>-100</v>
      </c>
      <c r="AA142" s="160">
        <v>105000</v>
      </c>
    </row>
    <row r="143" spans="1:27" ht="13.5">
      <c r="A143" s="216" t="s">
        <v>118</v>
      </c>
      <c r="B143" s="138"/>
      <c r="C143" s="160"/>
      <c r="D143" s="160"/>
      <c r="E143" s="161"/>
      <c r="F143" s="61"/>
      <c r="G143" s="61"/>
      <c r="H143" s="61"/>
      <c r="I143" s="61"/>
      <c r="J143" s="61"/>
      <c r="K143" s="61"/>
      <c r="L143" s="61"/>
      <c r="M143" s="61"/>
      <c r="N143" s="61"/>
      <c r="O143" s="61"/>
      <c r="P143" s="61"/>
      <c r="Q143" s="61"/>
      <c r="R143" s="61"/>
      <c r="S143" s="61"/>
      <c r="T143" s="61"/>
      <c r="U143" s="61"/>
      <c r="V143" s="61"/>
      <c r="W143" s="61"/>
      <c r="X143" s="61"/>
      <c r="Y143" s="61"/>
      <c r="Z143" s="142"/>
      <c r="AA143" s="160"/>
    </row>
    <row r="144" spans="1:27" ht="13.5">
      <c r="A144" s="216" t="s">
        <v>119</v>
      </c>
      <c r="B144" s="138"/>
      <c r="C144" s="195"/>
      <c r="D144" s="195"/>
      <c r="E144" s="196"/>
      <c r="F144" s="197"/>
      <c r="G144" s="197"/>
      <c r="H144" s="197"/>
      <c r="I144" s="197"/>
      <c r="J144" s="197"/>
      <c r="K144" s="197"/>
      <c r="L144" s="197"/>
      <c r="M144" s="197"/>
      <c r="N144" s="197"/>
      <c r="O144" s="197"/>
      <c r="P144" s="197"/>
      <c r="Q144" s="197"/>
      <c r="R144" s="197"/>
      <c r="S144" s="197"/>
      <c r="T144" s="197"/>
      <c r="U144" s="197"/>
      <c r="V144" s="197"/>
      <c r="W144" s="197"/>
      <c r="X144" s="197"/>
      <c r="Y144" s="197"/>
      <c r="Z144" s="185"/>
      <c r="AA144" s="195"/>
    </row>
    <row r="145" spans="1:27" ht="13.5">
      <c r="A145" s="215" t="s">
        <v>81</v>
      </c>
      <c r="B145" s="138"/>
      <c r="C145" s="198">
        <f aca="true" t="shared" si="24" ref="C145:AA145">SUM(C146:C146)</f>
        <v>0</v>
      </c>
      <c r="D145" s="198">
        <f t="shared" si="24"/>
        <v>0</v>
      </c>
      <c r="E145" s="199">
        <f t="shared" si="24"/>
        <v>0</v>
      </c>
      <c r="F145" s="77">
        <f t="shared" si="24"/>
        <v>0</v>
      </c>
      <c r="G145" s="77">
        <f t="shared" si="24"/>
        <v>0</v>
      </c>
      <c r="H145" s="77">
        <f t="shared" si="24"/>
        <v>0</v>
      </c>
      <c r="I145" s="77">
        <f t="shared" si="24"/>
        <v>0</v>
      </c>
      <c r="J145" s="77">
        <f t="shared" si="24"/>
        <v>0</v>
      </c>
      <c r="K145" s="77">
        <f t="shared" si="24"/>
        <v>0</v>
      </c>
      <c r="L145" s="77">
        <f t="shared" si="24"/>
        <v>0</v>
      </c>
      <c r="M145" s="77">
        <f t="shared" si="24"/>
        <v>0</v>
      </c>
      <c r="N145" s="77">
        <f t="shared" si="24"/>
        <v>0</v>
      </c>
      <c r="O145" s="77">
        <f t="shared" si="24"/>
        <v>0</v>
      </c>
      <c r="P145" s="77">
        <f t="shared" si="24"/>
        <v>0</v>
      </c>
      <c r="Q145" s="77">
        <f t="shared" si="24"/>
        <v>0</v>
      </c>
      <c r="R145" s="77">
        <f t="shared" si="24"/>
        <v>0</v>
      </c>
      <c r="S145" s="77">
        <f t="shared" si="24"/>
        <v>0</v>
      </c>
      <c r="T145" s="77">
        <f t="shared" si="24"/>
        <v>0</v>
      </c>
      <c r="U145" s="77">
        <f t="shared" si="24"/>
        <v>0</v>
      </c>
      <c r="V145" s="77">
        <f t="shared" si="24"/>
        <v>0</v>
      </c>
      <c r="W145" s="77">
        <f t="shared" si="24"/>
        <v>0</v>
      </c>
      <c r="X145" s="77">
        <f t="shared" si="24"/>
        <v>0</v>
      </c>
      <c r="Y145" s="77">
        <f t="shared" si="24"/>
        <v>0</v>
      </c>
      <c r="Z145" s="186">
        <f>+IF(X145&lt;&gt;0,+(Y145/X145)*100,0)</f>
        <v>0</v>
      </c>
      <c r="AA145" s="198">
        <f t="shared" si="24"/>
        <v>0</v>
      </c>
    </row>
    <row r="146" spans="1:27" ht="13.5">
      <c r="A146" s="216" t="s">
        <v>120</v>
      </c>
      <c r="B146" s="138"/>
      <c r="C146" s="160"/>
      <c r="D146" s="160"/>
      <c r="E146" s="161"/>
      <c r="F146" s="61"/>
      <c r="G146" s="61"/>
      <c r="H146" s="61"/>
      <c r="I146" s="61"/>
      <c r="J146" s="61"/>
      <c r="K146" s="61"/>
      <c r="L146" s="61"/>
      <c r="M146" s="61"/>
      <c r="N146" s="61"/>
      <c r="O146" s="61"/>
      <c r="P146" s="61"/>
      <c r="Q146" s="61"/>
      <c r="R146" s="61"/>
      <c r="S146" s="61"/>
      <c r="T146" s="61"/>
      <c r="U146" s="61"/>
      <c r="V146" s="61"/>
      <c r="W146" s="61"/>
      <c r="X146" s="61"/>
      <c r="Y146" s="61"/>
      <c r="Z146" s="142"/>
      <c r="AA146" s="160"/>
    </row>
    <row r="147" spans="1:27" ht="13.5">
      <c r="A147" s="137" t="s">
        <v>82</v>
      </c>
      <c r="B147" s="138"/>
      <c r="C147" s="200">
        <f aca="true" t="shared" si="25" ref="C147:Y147">C148+C170+C176+C185+C188</f>
        <v>0</v>
      </c>
      <c r="D147" s="200">
        <f t="shared" si="25"/>
        <v>0</v>
      </c>
      <c r="E147" s="201">
        <f t="shared" si="25"/>
        <v>22185827</v>
      </c>
      <c r="F147" s="202">
        <f t="shared" si="25"/>
        <v>22185827</v>
      </c>
      <c r="G147" s="202">
        <f t="shared" si="25"/>
        <v>1725920</v>
      </c>
      <c r="H147" s="202">
        <f t="shared" si="25"/>
        <v>0</v>
      </c>
      <c r="I147" s="202">
        <f t="shared" si="25"/>
        <v>0</v>
      </c>
      <c r="J147" s="202">
        <f t="shared" si="25"/>
        <v>1725920</v>
      </c>
      <c r="K147" s="202">
        <f t="shared" si="25"/>
        <v>0</v>
      </c>
      <c r="L147" s="202">
        <f t="shared" si="25"/>
        <v>0</v>
      </c>
      <c r="M147" s="202">
        <f t="shared" si="25"/>
        <v>0</v>
      </c>
      <c r="N147" s="202">
        <f t="shared" si="25"/>
        <v>0</v>
      </c>
      <c r="O147" s="202">
        <f t="shared" si="25"/>
        <v>0</v>
      </c>
      <c r="P147" s="202">
        <f t="shared" si="25"/>
        <v>0</v>
      </c>
      <c r="Q147" s="202">
        <f t="shared" si="25"/>
        <v>0</v>
      </c>
      <c r="R147" s="202">
        <f t="shared" si="25"/>
        <v>0</v>
      </c>
      <c r="S147" s="202">
        <f t="shared" si="25"/>
        <v>0</v>
      </c>
      <c r="T147" s="202">
        <f t="shared" si="25"/>
        <v>0</v>
      </c>
      <c r="U147" s="202">
        <f t="shared" si="25"/>
        <v>0</v>
      </c>
      <c r="V147" s="202">
        <f t="shared" si="25"/>
        <v>0</v>
      </c>
      <c r="W147" s="202">
        <f t="shared" si="25"/>
        <v>1725920</v>
      </c>
      <c r="X147" s="202">
        <f t="shared" si="25"/>
        <v>5546439</v>
      </c>
      <c r="Y147" s="202">
        <f t="shared" si="25"/>
        <v>-3820519</v>
      </c>
      <c r="Z147" s="187">
        <f>+IF(X147&lt;&gt;0,+(Y147/X147)*100,0)</f>
        <v>-68.88237660235693</v>
      </c>
      <c r="AA147" s="200">
        <f>AA148+AA170+AA176+AA185+AA188</f>
        <v>22185827</v>
      </c>
    </row>
    <row r="148" spans="1:27" ht="13.5">
      <c r="A148" s="215" t="s">
        <v>83</v>
      </c>
      <c r="B148" s="138"/>
      <c r="C148" s="192">
        <f>SUM(C149:C169)</f>
        <v>0</v>
      </c>
      <c r="D148" s="192">
        <f aca="true" t="shared" si="26" ref="D148:Y148">SUM(D149:D169)</f>
        <v>0</v>
      </c>
      <c r="E148" s="193">
        <f t="shared" si="26"/>
        <v>9351540</v>
      </c>
      <c r="F148" s="194">
        <f t="shared" si="26"/>
        <v>9351540</v>
      </c>
      <c r="G148" s="194">
        <f t="shared" si="26"/>
        <v>736183</v>
      </c>
      <c r="H148" s="194">
        <f t="shared" si="26"/>
        <v>0</v>
      </c>
      <c r="I148" s="194">
        <f t="shared" si="26"/>
        <v>0</v>
      </c>
      <c r="J148" s="194">
        <f t="shared" si="26"/>
        <v>736183</v>
      </c>
      <c r="K148" s="194">
        <f t="shared" si="26"/>
        <v>0</v>
      </c>
      <c r="L148" s="194">
        <f t="shared" si="26"/>
        <v>0</v>
      </c>
      <c r="M148" s="194">
        <f t="shared" si="26"/>
        <v>0</v>
      </c>
      <c r="N148" s="194">
        <f t="shared" si="26"/>
        <v>0</v>
      </c>
      <c r="O148" s="194">
        <f t="shared" si="26"/>
        <v>0</v>
      </c>
      <c r="P148" s="194">
        <f t="shared" si="26"/>
        <v>0</v>
      </c>
      <c r="Q148" s="194">
        <f t="shared" si="26"/>
        <v>0</v>
      </c>
      <c r="R148" s="194">
        <f t="shared" si="26"/>
        <v>0</v>
      </c>
      <c r="S148" s="194">
        <f t="shared" si="26"/>
        <v>0</v>
      </c>
      <c r="T148" s="194">
        <f t="shared" si="26"/>
        <v>0</v>
      </c>
      <c r="U148" s="194">
        <f t="shared" si="26"/>
        <v>0</v>
      </c>
      <c r="V148" s="194">
        <f t="shared" si="26"/>
        <v>0</v>
      </c>
      <c r="W148" s="194">
        <f t="shared" si="26"/>
        <v>736183</v>
      </c>
      <c r="X148" s="194">
        <f t="shared" si="26"/>
        <v>2337888</v>
      </c>
      <c r="Y148" s="194">
        <f t="shared" si="26"/>
        <v>-1601705</v>
      </c>
      <c r="Z148" s="183">
        <f>+IF(X148&lt;&gt;0,+(Y148/X148)*100,0)</f>
        <v>-68.51076698284947</v>
      </c>
      <c r="AA148" s="192">
        <f>SUM(AA149:AA169)</f>
        <v>9351540</v>
      </c>
    </row>
    <row r="149" spans="1:27" ht="13.5">
      <c r="A149" s="216" t="s">
        <v>121</v>
      </c>
      <c r="B149" s="138"/>
      <c r="C149" s="203"/>
      <c r="D149" s="203"/>
      <c r="E149" s="204"/>
      <c r="F149" s="205"/>
      <c r="G149" s="205"/>
      <c r="H149" s="205"/>
      <c r="I149" s="205"/>
      <c r="J149" s="205"/>
      <c r="K149" s="205"/>
      <c r="L149" s="205"/>
      <c r="M149" s="205"/>
      <c r="N149" s="205"/>
      <c r="O149" s="205"/>
      <c r="P149" s="205"/>
      <c r="Q149" s="205"/>
      <c r="R149" s="205"/>
      <c r="S149" s="205"/>
      <c r="T149" s="205"/>
      <c r="U149" s="205"/>
      <c r="V149" s="205"/>
      <c r="W149" s="205"/>
      <c r="X149" s="205"/>
      <c r="Y149" s="205"/>
      <c r="Z149" s="188"/>
      <c r="AA149" s="203"/>
    </row>
    <row r="150" spans="1:27" ht="13.5">
      <c r="A150" s="216" t="s">
        <v>122</v>
      </c>
      <c r="B150" s="138"/>
      <c r="C150" s="203"/>
      <c r="D150" s="203"/>
      <c r="E150" s="204"/>
      <c r="F150" s="205"/>
      <c r="G150" s="205"/>
      <c r="H150" s="205"/>
      <c r="I150" s="205"/>
      <c r="J150" s="205"/>
      <c r="K150" s="205"/>
      <c r="L150" s="205"/>
      <c r="M150" s="205"/>
      <c r="N150" s="205"/>
      <c r="O150" s="205"/>
      <c r="P150" s="205"/>
      <c r="Q150" s="205"/>
      <c r="R150" s="205"/>
      <c r="S150" s="205"/>
      <c r="T150" s="205"/>
      <c r="U150" s="205"/>
      <c r="V150" s="205"/>
      <c r="W150" s="205"/>
      <c r="X150" s="205"/>
      <c r="Y150" s="205"/>
      <c r="Z150" s="188"/>
      <c r="AA150" s="203"/>
    </row>
    <row r="151" spans="1:27" ht="13.5">
      <c r="A151" s="216" t="s">
        <v>123</v>
      </c>
      <c r="B151" s="138"/>
      <c r="C151" s="203"/>
      <c r="D151" s="203"/>
      <c r="E151" s="204"/>
      <c r="F151" s="205"/>
      <c r="G151" s="205"/>
      <c r="H151" s="205"/>
      <c r="I151" s="205"/>
      <c r="J151" s="205"/>
      <c r="K151" s="205"/>
      <c r="L151" s="205"/>
      <c r="M151" s="205"/>
      <c r="N151" s="205"/>
      <c r="O151" s="205"/>
      <c r="P151" s="205"/>
      <c r="Q151" s="205"/>
      <c r="R151" s="205"/>
      <c r="S151" s="205"/>
      <c r="T151" s="205"/>
      <c r="U151" s="205"/>
      <c r="V151" s="205"/>
      <c r="W151" s="205"/>
      <c r="X151" s="205"/>
      <c r="Y151" s="205"/>
      <c r="Z151" s="188"/>
      <c r="AA151" s="203"/>
    </row>
    <row r="152" spans="1:27" ht="22.5">
      <c r="A152" s="216" t="s">
        <v>124</v>
      </c>
      <c r="B152" s="138"/>
      <c r="C152" s="203"/>
      <c r="D152" s="203"/>
      <c r="E152" s="204"/>
      <c r="F152" s="205"/>
      <c r="G152" s="205"/>
      <c r="H152" s="205"/>
      <c r="I152" s="205"/>
      <c r="J152" s="205"/>
      <c r="K152" s="205"/>
      <c r="L152" s="205"/>
      <c r="M152" s="205"/>
      <c r="N152" s="205"/>
      <c r="O152" s="205"/>
      <c r="P152" s="205"/>
      <c r="Q152" s="205"/>
      <c r="R152" s="205"/>
      <c r="S152" s="205"/>
      <c r="T152" s="205"/>
      <c r="U152" s="205"/>
      <c r="V152" s="205"/>
      <c r="W152" s="205"/>
      <c r="X152" s="205"/>
      <c r="Y152" s="205"/>
      <c r="Z152" s="188"/>
      <c r="AA152" s="203"/>
    </row>
    <row r="153" spans="1:27" ht="13.5">
      <c r="A153" s="216" t="s">
        <v>125</v>
      </c>
      <c r="B153" s="138"/>
      <c r="C153" s="203"/>
      <c r="D153" s="203"/>
      <c r="E153" s="204"/>
      <c r="F153" s="205"/>
      <c r="G153" s="205"/>
      <c r="H153" s="205"/>
      <c r="I153" s="205"/>
      <c r="J153" s="205"/>
      <c r="K153" s="205"/>
      <c r="L153" s="205"/>
      <c r="M153" s="205"/>
      <c r="N153" s="205"/>
      <c r="O153" s="205"/>
      <c r="P153" s="205"/>
      <c r="Q153" s="205"/>
      <c r="R153" s="205"/>
      <c r="S153" s="205"/>
      <c r="T153" s="205"/>
      <c r="U153" s="205"/>
      <c r="V153" s="205"/>
      <c r="W153" s="205"/>
      <c r="X153" s="205"/>
      <c r="Y153" s="205"/>
      <c r="Z153" s="188"/>
      <c r="AA153" s="203"/>
    </row>
    <row r="154" spans="1:27" ht="13.5">
      <c r="A154" s="216" t="s">
        <v>126</v>
      </c>
      <c r="B154" s="138"/>
      <c r="C154" s="206"/>
      <c r="D154" s="206"/>
      <c r="E154" s="207"/>
      <c r="F154" s="208"/>
      <c r="G154" s="208"/>
      <c r="H154" s="208"/>
      <c r="I154" s="208"/>
      <c r="J154" s="208"/>
      <c r="K154" s="208"/>
      <c r="L154" s="208"/>
      <c r="M154" s="208"/>
      <c r="N154" s="208"/>
      <c r="O154" s="208"/>
      <c r="P154" s="208"/>
      <c r="Q154" s="208"/>
      <c r="R154" s="208"/>
      <c r="S154" s="208"/>
      <c r="T154" s="208"/>
      <c r="U154" s="208"/>
      <c r="V154" s="208"/>
      <c r="W154" s="208"/>
      <c r="X154" s="208"/>
      <c r="Y154" s="208"/>
      <c r="Z154" s="189"/>
      <c r="AA154" s="206"/>
    </row>
    <row r="155" spans="1:27" ht="13.5">
      <c r="A155" s="216" t="s">
        <v>127</v>
      </c>
      <c r="B155" s="144"/>
      <c r="C155" s="203"/>
      <c r="D155" s="203"/>
      <c r="E155" s="204"/>
      <c r="F155" s="205"/>
      <c r="G155" s="205"/>
      <c r="H155" s="205"/>
      <c r="I155" s="205"/>
      <c r="J155" s="205"/>
      <c r="K155" s="205"/>
      <c r="L155" s="205"/>
      <c r="M155" s="205"/>
      <c r="N155" s="205"/>
      <c r="O155" s="205"/>
      <c r="P155" s="205"/>
      <c r="Q155" s="205"/>
      <c r="R155" s="205"/>
      <c r="S155" s="205"/>
      <c r="T155" s="205"/>
      <c r="U155" s="205"/>
      <c r="V155" s="205"/>
      <c r="W155" s="205"/>
      <c r="X155" s="205"/>
      <c r="Y155" s="205"/>
      <c r="Z155" s="188"/>
      <c r="AA155" s="203"/>
    </row>
    <row r="156" spans="1:27" ht="13.5">
      <c r="A156" s="216" t="s">
        <v>128</v>
      </c>
      <c r="B156" s="138"/>
      <c r="C156" s="203"/>
      <c r="D156" s="203"/>
      <c r="E156" s="204"/>
      <c r="F156" s="205"/>
      <c r="G156" s="205"/>
      <c r="H156" s="205"/>
      <c r="I156" s="205"/>
      <c r="J156" s="205"/>
      <c r="K156" s="205"/>
      <c r="L156" s="205"/>
      <c r="M156" s="205"/>
      <c r="N156" s="205"/>
      <c r="O156" s="205"/>
      <c r="P156" s="205"/>
      <c r="Q156" s="205"/>
      <c r="R156" s="205"/>
      <c r="S156" s="205"/>
      <c r="T156" s="205"/>
      <c r="U156" s="205"/>
      <c r="V156" s="205"/>
      <c r="W156" s="205"/>
      <c r="X156" s="205"/>
      <c r="Y156" s="205"/>
      <c r="Z156" s="188"/>
      <c r="AA156" s="203"/>
    </row>
    <row r="157" spans="1:27" ht="13.5">
      <c r="A157" s="216" t="s">
        <v>129</v>
      </c>
      <c r="B157" s="138"/>
      <c r="C157" s="203"/>
      <c r="D157" s="203"/>
      <c r="E157" s="204"/>
      <c r="F157" s="205"/>
      <c r="G157" s="205"/>
      <c r="H157" s="205"/>
      <c r="I157" s="205"/>
      <c r="J157" s="205"/>
      <c r="K157" s="205"/>
      <c r="L157" s="205"/>
      <c r="M157" s="205"/>
      <c r="N157" s="205"/>
      <c r="O157" s="205"/>
      <c r="P157" s="205"/>
      <c r="Q157" s="205"/>
      <c r="R157" s="205"/>
      <c r="S157" s="205"/>
      <c r="T157" s="205"/>
      <c r="U157" s="205"/>
      <c r="V157" s="205"/>
      <c r="W157" s="205"/>
      <c r="X157" s="205"/>
      <c r="Y157" s="205"/>
      <c r="Z157" s="188"/>
      <c r="AA157" s="203"/>
    </row>
    <row r="158" spans="1:27" ht="13.5">
      <c r="A158" s="216" t="s">
        <v>130</v>
      </c>
      <c r="B158" s="138"/>
      <c r="C158" s="206"/>
      <c r="D158" s="206"/>
      <c r="E158" s="207"/>
      <c r="F158" s="208"/>
      <c r="G158" s="208"/>
      <c r="H158" s="208"/>
      <c r="I158" s="208"/>
      <c r="J158" s="208"/>
      <c r="K158" s="208"/>
      <c r="L158" s="208"/>
      <c r="M158" s="208"/>
      <c r="N158" s="208"/>
      <c r="O158" s="208"/>
      <c r="P158" s="208"/>
      <c r="Q158" s="208"/>
      <c r="R158" s="208"/>
      <c r="S158" s="208"/>
      <c r="T158" s="208"/>
      <c r="U158" s="208"/>
      <c r="V158" s="208"/>
      <c r="W158" s="208"/>
      <c r="X158" s="208"/>
      <c r="Y158" s="208"/>
      <c r="Z158" s="189"/>
      <c r="AA158" s="206"/>
    </row>
    <row r="159" spans="1:27" ht="13.5">
      <c r="A159" s="216" t="s">
        <v>131</v>
      </c>
      <c r="B159" s="138"/>
      <c r="C159" s="203"/>
      <c r="D159" s="203"/>
      <c r="E159" s="204"/>
      <c r="F159" s="205"/>
      <c r="G159" s="205"/>
      <c r="H159" s="205"/>
      <c r="I159" s="205"/>
      <c r="J159" s="205"/>
      <c r="K159" s="205"/>
      <c r="L159" s="205"/>
      <c r="M159" s="205"/>
      <c r="N159" s="205"/>
      <c r="O159" s="205"/>
      <c r="P159" s="205"/>
      <c r="Q159" s="205"/>
      <c r="R159" s="205"/>
      <c r="S159" s="205"/>
      <c r="T159" s="205"/>
      <c r="U159" s="205"/>
      <c r="V159" s="205"/>
      <c r="W159" s="205"/>
      <c r="X159" s="205"/>
      <c r="Y159" s="205"/>
      <c r="Z159" s="188"/>
      <c r="AA159" s="203"/>
    </row>
    <row r="160" spans="1:27" ht="13.5">
      <c r="A160" s="216" t="s">
        <v>132</v>
      </c>
      <c r="B160" s="138"/>
      <c r="C160" s="203"/>
      <c r="D160" s="203"/>
      <c r="E160" s="204"/>
      <c r="F160" s="205"/>
      <c r="G160" s="205"/>
      <c r="H160" s="205"/>
      <c r="I160" s="205"/>
      <c r="J160" s="205"/>
      <c r="K160" s="205"/>
      <c r="L160" s="205"/>
      <c r="M160" s="205"/>
      <c r="N160" s="205"/>
      <c r="O160" s="205"/>
      <c r="P160" s="205"/>
      <c r="Q160" s="205"/>
      <c r="R160" s="205"/>
      <c r="S160" s="205"/>
      <c r="T160" s="205"/>
      <c r="U160" s="205"/>
      <c r="V160" s="205"/>
      <c r="W160" s="205"/>
      <c r="X160" s="205"/>
      <c r="Y160" s="205"/>
      <c r="Z160" s="188"/>
      <c r="AA160" s="203"/>
    </row>
    <row r="161" spans="1:27" ht="13.5">
      <c r="A161" s="216" t="s">
        <v>133</v>
      </c>
      <c r="B161" s="138"/>
      <c r="C161" s="203"/>
      <c r="D161" s="203"/>
      <c r="E161" s="204"/>
      <c r="F161" s="205"/>
      <c r="G161" s="205"/>
      <c r="H161" s="205"/>
      <c r="I161" s="205"/>
      <c r="J161" s="205"/>
      <c r="K161" s="205"/>
      <c r="L161" s="205"/>
      <c r="M161" s="205"/>
      <c r="N161" s="205"/>
      <c r="O161" s="205"/>
      <c r="P161" s="205"/>
      <c r="Q161" s="205"/>
      <c r="R161" s="205"/>
      <c r="S161" s="205"/>
      <c r="T161" s="205"/>
      <c r="U161" s="205"/>
      <c r="V161" s="205"/>
      <c r="W161" s="205"/>
      <c r="X161" s="205"/>
      <c r="Y161" s="205"/>
      <c r="Z161" s="188"/>
      <c r="AA161" s="203"/>
    </row>
    <row r="162" spans="1:27" ht="13.5">
      <c r="A162" s="216" t="s">
        <v>134</v>
      </c>
      <c r="B162" s="138"/>
      <c r="C162" s="203"/>
      <c r="D162" s="203"/>
      <c r="E162" s="204">
        <v>9351540</v>
      </c>
      <c r="F162" s="205">
        <v>9351540</v>
      </c>
      <c r="G162" s="205">
        <v>736183</v>
      </c>
      <c r="H162" s="205"/>
      <c r="I162" s="205"/>
      <c r="J162" s="205">
        <v>736183</v>
      </c>
      <c r="K162" s="205"/>
      <c r="L162" s="205"/>
      <c r="M162" s="205"/>
      <c r="N162" s="205"/>
      <c r="O162" s="205"/>
      <c r="P162" s="205"/>
      <c r="Q162" s="205"/>
      <c r="R162" s="205"/>
      <c r="S162" s="205"/>
      <c r="T162" s="205"/>
      <c r="U162" s="205"/>
      <c r="V162" s="205"/>
      <c r="W162" s="205">
        <v>736183</v>
      </c>
      <c r="X162" s="205">
        <v>2337888</v>
      </c>
      <c r="Y162" s="205">
        <v>-1601705</v>
      </c>
      <c r="Z162" s="188">
        <v>-68.51</v>
      </c>
      <c r="AA162" s="203">
        <v>9351540</v>
      </c>
    </row>
    <row r="163" spans="1:27" ht="13.5">
      <c r="A163" s="216" t="s">
        <v>135</v>
      </c>
      <c r="B163" s="138"/>
      <c r="C163" s="203"/>
      <c r="D163" s="203"/>
      <c r="E163" s="204"/>
      <c r="F163" s="205"/>
      <c r="G163" s="205"/>
      <c r="H163" s="205"/>
      <c r="I163" s="205"/>
      <c r="J163" s="205"/>
      <c r="K163" s="205"/>
      <c r="L163" s="205"/>
      <c r="M163" s="205"/>
      <c r="N163" s="205"/>
      <c r="O163" s="205"/>
      <c r="P163" s="205"/>
      <c r="Q163" s="205"/>
      <c r="R163" s="205"/>
      <c r="S163" s="205"/>
      <c r="T163" s="205"/>
      <c r="U163" s="205"/>
      <c r="V163" s="205"/>
      <c r="W163" s="205"/>
      <c r="X163" s="205"/>
      <c r="Y163" s="205"/>
      <c r="Z163" s="188"/>
      <c r="AA163" s="203"/>
    </row>
    <row r="164" spans="1:27" ht="13.5">
      <c r="A164" s="216" t="s">
        <v>136</v>
      </c>
      <c r="B164" s="138"/>
      <c r="C164" s="203"/>
      <c r="D164" s="203"/>
      <c r="E164" s="204"/>
      <c r="F164" s="205"/>
      <c r="G164" s="205"/>
      <c r="H164" s="205"/>
      <c r="I164" s="205"/>
      <c r="J164" s="205"/>
      <c r="K164" s="205"/>
      <c r="L164" s="205"/>
      <c r="M164" s="205"/>
      <c r="N164" s="205"/>
      <c r="O164" s="205"/>
      <c r="P164" s="205"/>
      <c r="Q164" s="205"/>
      <c r="R164" s="205"/>
      <c r="S164" s="205"/>
      <c r="T164" s="205"/>
      <c r="U164" s="205"/>
      <c r="V164" s="205"/>
      <c r="W164" s="205"/>
      <c r="X164" s="205"/>
      <c r="Y164" s="205"/>
      <c r="Z164" s="188"/>
      <c r="AA164" s="203"/>
    </row>
    <row r="165" spans="1:27" ht="13.5">
      <c r="A165" s="216" t="s">
        <v>137</v>
      </c>
      <c r="B165" s="138"/>
      <c r="C165" s="206"/>
      <c r="D165" s="206"/>
      <c r="E165" s="207"/>
      <c r="F165" s="208"/>
      <c r="G165" s="208"/>
      <c r="H165" s="208"/>
      <c r="I165" s="208"/>
      <c r="J165" s="208"/>
      <c r="K165" s="208"/>
      <c r="L165" s="208"/>
      <c r="M165" s="208"/>
      <c r="N165" s="208"/>
      <c r="O165" s="208"/>
      <c r="P165" s="208"/>
      <c r="Q165" s="208"/>
      <c r="R165" s="208"/>
      <c r="S165" s="208"/>
      <c r="T165" s="208"/>
      <c r="U165" s="208"/>
      <c r="V165" s="208"/>
      <c r="W165" s="208"/>
      <c r="X165" s="208"/>
      <c r="Y165" s="208"/>
      <c r="Z165" s="189"/>
      <c r="AA165" s="206"/>
    </row>
    <row r="166" spans="1:27" ht="13.5">
      <c r="A166" s="216" t="s">
        <v>138</v>
      </c>
      <c r="B166" s="144"/>
      <c r="C166" s="203"/>
      <c r="D166" s="203"/>
      <c r="E166" s="204"/>
      <c r="F166" s="205"/>
      <c r="G166" s="205"/>
      <c r="H166" s="205"/>
      <c r="I166" s="205"/>
      <c r="J166" s="205"/>
      <c r="K166" s="205"/>
      <c r="L166" s="205"/>
      <c r="M166" s="205"/>
      <c r="N166" s="205"/>
      <c r="O166" s="205"/>
      <c r="P166" s="205"/>
      <c r="Q166" s="205"/>
      <c r="R166" s="205"/>
      <c r="S166" s="205"/>
      <c r="T166" s="205"/>
      <c r="U166" s="205"/>
      <c r="V166" s="205"/>
      <c r="W166" s="205"/>
      <c r="X166" s="205"/>
      <c r="Y166" s="205"/>
      <c r="Z166" s="188"/>
      <c r="AA166" s="203"/>
    </row>
    <row r="167" spans="1:27" ht="13.5">
      <c r="A167" s="216" t="s">
        <v>139</v>
      </c>
      <c r="B167" s="138"/>
      <c r="C167" s="203"/>
      <c r="D167" s="203"/>
      <c r="E167" s="204"/>
      <c r="F167" s="205"/>
      <c r="G167" s="205"/>
      <c r="H167" s="205"/>
      <c r="I167" s="205"/>
      <c r="J167" s="205"/>
      <c r="K167" s="205"/>
      <c r="L167" s="205"/>
      <c r="M167" s="205"/>
      <c r="N167" s="205"/>
      <c r="O167" s="205"/>
      <c r="P167" s="205"/>
      <c r="Q167" s="205"/>
      <c r="R167" s="205"/>
      <c r="S167" s="205"/>
      <c r="T167" s="205"/>
      <c r="U167" s="205"/>
      <c r="V167" s="205"/>
      <c r="W167" s="205"/>
      <c r="X167" s="205"/>
      <c r="Y167" s="205"/>
      <c r="Z167" s="188"/>
      <c r="AA167" s="203"/>
    </row>
    <row r="168" spans="1:27" ht="13.5">
      <c r="A168" s="216" t="s">
        <v>140</v>
      </c>
      <c r="B168" s="138"/>
      <c r="C168" s="203"/>
      <c r="D168" s="203"/>
      <c r="E168" s="204"/>
      <c r="F168" s="205"/>
      <c r="G168" s="205"/>
      <c r="H168" s="205"/>
      <c r="I168" s="205"/>
      <c r="J168" s="205"/>
      <c r="K168" s="205"/>
      <c r="L168" s="205"/>
      <c r="M168" s="205"/>
      <c r="N168" s="205"/>
      <c r="O168" s="205"/>
      <c r="P168" s="205"/>
      <c r="Q168" s="205"/>
      <c r="R168" s="205"/>
      <c r="S168" s="205"/>
      <c r="T168" s="205"/>
      <c r="U168" s="205"/>
      <c r="V168" s="205"/>
      <c r="W168" s="205"/>
      <c r="X168" s="205"/>
      <c r="Y168" s="205"/>
      <c r="Z168" s="188"/>
      <c r="AA168" s="203"/>
    </row>
    <row r="169" spans="1:27" ht="13.5">
      <c r="A169" s="216" t="s">
        <v>141</v>
      </c>
      <c r="B169" s="138"/>
      <c r="C169" s="203"/>
      <c r="D169" s="203"/>
      <c r="E169" s="204"/>
      <c r="F169" s="205"/>
      <c r="G169" s="205"/>
      <c r="H169" s="205"/>
      <c r="I169" s="205"/>
      <c r="J169" s="205"/>
      <c r="K169" s="205"/>
      <c r="L169" s="205"/>
      <c r="M169" s="205"/>
      <c r="N169" s="205"/>
      <c r="O169" s="205"/>
      <c r="P169" s="205"/>
      <c r="Q169" s="205"/>
      <c r="R169" s="205"/>
      <c r="S169" s="205"/>
      <c r="T169" s="205"/>
      <c r="U169" s="205"/>
      <c r="V169" s="205"/>
      <c r="W169" s="205"/>
      <c r="X169" s="205"/>
      <c r="Y169" s="205"/>
      <c r="Z169" s="188"/>
      <c r="AA169" s="203"/>
    </row>
    <row r="170" spans="1:27" ht="13.5">
      <c r="A170" s="215" t="s">
        <v>84</v>
      </c>
      <c r="B170" s="144"/>
      <c r="C170" s="198">
        <f>SUM(C171:C175)</f>
        <v>0</v>
      </c>
      <c r="D170" s="198">
        <f aca="true" t="shared" si="27" ref="D170:Y170">SUM(D171:D175)</f>
        <v>0</v>
      </c>
      <c r="E170" s="199">
        <f t="shared" si="27"/>
        <v>0</v>
      </c>
      <c r="F170" s="77">
        <f t="shared" si="27"/>
        <v>0</v>
      </c>
      <c r="G170" s="77">
        <f t="shared" si="27"/>
        <v>0</v>
      </c>
      <c r="H170" s="77">
        <f t="shared" si="27"/>
        <v>0</v>
      </c>
      <c r="I170" s="77">
        <f t="shared" si="27"/>
        <v>0</v>
      </c>
      <c r="J170" s="77">
        <f t="shared" si="27"/>
        <v>0</v>
      </c>
      <c r="K170" s="77">
        <f t="shared" si="27"/>
        <v>0</v>
      </c>
      <c r="L170" s="77">
        <f t="shared" si="27"/>
        <v>0</v>
      </c>
      <c r="M170" s="77">
        <f t="shared" si="27"/>
        <v>0</v>
      </c>
      <c r="N170" s="77">
        <f t="shared" si="27"/>
        <v>0</v>
      </c>
      <c r="O170" s="77">
        <f t="shared" si="27"/>
        <v>0</v>
      </c>
      <c r="P170" s="77">
        <f t="shared" si="27"/>
        <v>0</v>
      </c>
      <c r="Q170" s="77">
        <f t="shared" si="27"/>
        <v>0</v>
      </c>
      <c r="R170" s="77">
        <f t="shared" si="27"/>
        <v>0</v>
      </c>
      <c r="S170" s="77">
        <f t="shared" si="27"/>
        <v>0</v>
      </c>
      <c r="T170" s="77">
        <f t="shared" si="27"/>
        <v>0</v>
      </c>
      <c r="U170" s="77">
        <f t="shared" si="27"/>
        <v>0</v>
      </c>
      <c r="V170" s="77">
        <f t="shared" si="27"/>
        <v>0</v>
      </c>
      <c r="W170" s="77">
        <f t="shared" si="27"/>
        <v>0</v>
      </c>
      <c r="X170" s="77">
        <f t="shared" si="27"/>
        <v>0</v>
      </c>
      <c r="Y170" s="77">
        <f t="shared" si="27"/>
        <v>0</v>
      </c>
      <c r="Z170" s="186">
        <f>+IF(X170&lt;&gt;0,+(Y170/X170)*100,0)</f>
        <v>0</v>
      </c>
      <c r="AA170" s="198">
        <f>SUM(AA171:AA175)</f>
        <v>0</v>
      </c>
    </row>
    <row r="171" spans="1:27" ht="13.5">
      <c r="A171" s="216" t="s">
        <v>142</v>
      </c>
      <c r="B171" s="138"/>
      <c r="C171" s="203"/>
      <c r="D171" s="203"/>
      <c r="E171" s="204"/>
      <c r="F171" s="205"/>
      <c r="G171" s="205"/>
      <c r="H171" s="205"/>
      <c r="I171" s="205"/>
      <c r="J171" s="205"/>
      <c r="K171" s="205"/>
      <c r="L171" s="205"/>
      <c r="M171" s="205"/>
      <c r="N171" s="205"/>
      <c r="O171" s="205"/>
      <c r="P171" s="205"/>
      <c r="Q171" s="205"/>
      <c r="R171" s="205"/>
      <c r="S171" s="205"/>
      <c r="T171" s="205"/>
      <c r="U171" s="205"/>
      <c r="V171" s="205"/>
      <c r="W171" s="205"/>
      <c r="X171" s="205"/>
      <c r="Y171" s="205"/>
      <c r="Z171" s="188"/>
      <c r="AA171" s="203"/>
    </row>
    <row r="172" spans="1:27" ht="13.5">
      <c r="A172" s="216" t="s">
        <v>143</v>
      </c>
      <c r="B172" s="138"/>
      <c r="C172" s="203"/>
      <c r="D172" s="203"/>
      <c r="E172" s="204"/>
      <c r="F172" s="205"/>
      <c r="G172" s="205"/>
      <c r="H172" s="205"/>
      <c r="I172" s="205"/>
      <c r="J172" s="205"/>
      <c r="K172" s="205"/>
      <c r="L172" s="205"/>
      <c r="M172" s="205"/>
      <c r="N172" s="205"/>
      <c r="O172" s="205"/>
      <c r="P172" s="205"/>
      <c r="Q172" s="205"/>
      <c r="R172" s="205"/>
      <c r="S172" s="205"/>
      <c r="T172" s="205"/>
      <c r="U172" s="205"/>
      <c r="V172" s="205"/>
      <c r="W172" s="205"/>
      <c r="X172" s="205"/>
      <c r="Y172" s="205"/>
      <c r="Z172" s="188"/>
      <c r="AA172" s="203"/>
    </row>
    <row r="173" spans="1:27" ht="13.5">
      <c r="A173" s="216" t="s">
        <v>144</v>
      </c>
      <c r="B173" s="138"/>
      <c r="C173" s="206"/>
      <c r="D173" s="206"/>
      <c r="E173" s="207"/>
      <c r="F173" s="208"/>
      <c r="G173" s="208"/>
      <c r="H173" s="208"/>
      <c r="I173" s="208"/>
      <c r="J173" s="208"/>
      <c r="K173" s="208"/>
      <c r="L173" s="208"/>
      <c r="M173" s="208"/>
      <c r="N173" s="208"/>
      <c r="O173" s="208"/>
      <c r="P173" s="208"/>
      <c r="Q173" s="208"/>
      <c r="R173" s="208"/>
      <c r="S173" s="208"/>
      <c r="T173" s="208"/>
      <c r="U173" s="208"/>
      <c r="V173" s="208"/>
      <c r="W173" s="208"/>
      <c r="X173" s="208"/>
      <c r="Y173" s="208"/>
      <c r="Z173" s="189"/>
      <c r="AA173" s="206"/>
    </row>
    <row r="174" spans="1:27" ht="13.5">
      <c r="A174" s="216" t="s">
        <v>145</v>
      </c>
      <c r="B174" s="138"/>
      <c r="C174" s="203"/>
      <c r="D174" s="203"/>
      <c r="E174" s="204"/>
      <c r="F174" s="205"/>
      <c r="G174" s="205"/>
      <c r="H174" s="205"/>
      <c r="I174" s="205"/>
      <c r="J174" s="205"/>
      <c r="K174" s="205"/>
      <c r="L174" s="205"/>
      <c r="M174" s="205"/>
      <c r="N174" s="205"/>
      <c r="O174" s="205"/>
      <c r="P174" s="205"/>
      <c r="Q174" s="205"/>
      <c r="R174" s="205"/>
      <c r="S174" s="205"/>
      <c r="T174" s="205"/>
      <c r="U174" s="205"/>
      <c r="V174" s="205"/>
      <c r="W174" s="205"/>
      <c r="X174" s="205"/>
      <c r="Y174" s="205"/>
      <c r="Z174" s="188"/>
      <c r="AA174" s="203"/>
    </row>
    <row r="175" spans="1:27" ht="13.5">
      <c r="A175" s="216" t="s">
        <v>146</v>
      </c>
      <c r="B175" s="138"/>
      <c r="C175" s="203"/>
      <c r="D175" s="203"/>
      <c r="E175" s="204"/>
      <c r="F175" s="205"/>
      <c r="G175" s="205"/>
      <c r="H175" s="205"/>
      <c r="I175" s="205"/>
      <c r="J175" s="205"/>
      <c r="K175" s="205"/>
      <c r="L175" s="205"/>
      <c r="M175" s="205"/>
      <c r="N175" s="205"/>
      <c r="O175" s="205"/>
      <c r="P175" s="205"/>
      <c r="Q175" s="205"/>
      <c r="R175" s="205"/>
      <c r="S175" s="205"/>
      <c r="T175" s="205"/>
      <c r="U175" s="205"/>
      <c r="V175" s="205"/>
      <c r="W175" s="205"/>
      <c r="X175" s="205"/>
      <c r="Y175" s="205"/>
      <c r="Z175" s="188"/>
      <c r="AA175" s="203"/>
    </row>
    <row r="176" spans="1:27" ht="13.5">
      <c r="A176" s="215" t="s">
        <v>85</v>
      </c>
      <c r="B176" s="138"/>
      <c r="C176" s="209">
        <f aca="true" t="shared" si="28" ref="C176:Y176">SUM(C177:C184)</f>
        <v>0</v>
      </c>
      <c r="D176" s="209">
        <f t="shared" si="28"/>
        <v>0</v>
      </c>
      <c r="E176" s="210">
        <f t="shared" si="28"/>
        <v>12834287</v>
      </c>
      <c r="F176" s="211">
        <f t="shared" si="28"/>
        <v>12834287</v>
      </c>
      <c r="G176" s="211">
        <f t="shared" si="28"/>
        <v>989737</v>
      </c>
      <c r="H176" s="211">
        <f t="shared" si="28"/>
        <v>0</v>
      </c>
      <c r="I176" s="211">
        <f t="shared" si="28"/>
        <v>0</v>
      </c>
      <c r="J176" s="211">
        <f t="shared" si="28"/>
        <v>989737</v>
      </c>
      <c r="K176" s="211">
        <f t="shared" si="28"/>
        <v>0</v>
      </c>
      <c r="L176" s="211">
        <f t="shared" si="28"/>
        <v>0</v>
      </c>
      <c r="M176" s="211">
        <f t="shared" si="28"/>
        <v>0</v>
      </c>
      <c r="N176" s="211">
        <f t="shared" si="28"/>
        <v>0</v>
      </c>
      <c r="O176" s="211">
        <f t="shared" si="28"/>
        <v>0</v>
      </c>
      <c r="P176" s="211">
        <f t="shared" si="28"/>
        <v>0</v>
      </c>
      <c r="Q176" s="211">
        <f t="shared" si="28"/>
        <v>0</v>
      </c>
      <c r="R176" s="211">
        <f t="shared" si="28"/>
        <v>0</v>
      </c>
      <c r="S176" s="211">
        <f t="shared" si="28"/>
        <v>0</v>
      </c>
      <c r="T176" s="211">
        <f t="shared" si="28"/>
        <v>0</v>
      </c>
      <c r="U176" s="211">
        <f t="shared" si="28"/>
        <v>0</v>
      </c>
      <c r="V176" s="211">
        <f t="shared" si="28"/>
        <v>0</v>
      </c>
      <c r="W176" s="211">
        <f t="shared" si="28"/>
        <v>989737</v>
      </c>
      <c r="X176" s="211">
        <f t="shared" si="28"/>
        <v>3208551</v>
      </c>
      <c r="Y176" s="211">
        <f t="shared" si="28"/>
        <v>-2218814</v>
      </c>
      <c r="Z176" s="190">
        <f>+IF(X176&lt;&gt;0,+(Y176/X176)*100,0)</f>
        <v>-69.15314732413479</v>
      </c>
      <c r="AA176" s="209">
        <f>SUM(AA177:AA184)</f>
        <v>12834287</v>
      </c>
    </row>
    <row r="177" spans="1:27" ht="13.5">
      <c r="A177" s="216" t="s">
        <v>147</v>
      </c>
      <c r="B177" s="138"/>
      <c r="C177" s="203"/>
      <c r="D177" s="203"/>
      <c r="E177" s="204"/>
      <c r="F177" s="205"/>
      <c r="G177" s="205"/>
      <c r="H177" s="205"/>
      <c r="I177" s="205"/>
      <c r="J177" s="205"/>
      <c r="K177" s="205"/>
      <c r="L177" s="205"/>
      <c r="M177" s="205"/>
      <c r="N177" s="205"/>
      <c r="O177" s="205"/>
      <c r="P177" s="205"/>
      <c r="Q177" s="205"/>
      <c r="R177" s="205"/>
      <c r="S177" s="205"/>
      <c r="T177" s="205"/>
      <c r="U177" s="205"/>
      <c r="V177" s="205"/>
      <c r="W177" s="205"/>
      <c r="X177" s="205"/>
      <c r="Y177" s="205"/>
      <c r="Z177" s="188"/>
      <c r="AA177" s="203"/>
    </row>
    <row r="178" spans="1:27" ht="13.5">
      <c r="A178" s="216" t="s">
        <v>148</v>
      </c>
      <c r="B178" s="138"/>
      <c r="C178" s="203"/>
      <c r="D178" s="203"/>
      <c r="E178" s="204"/>
      <c r="F178" s="205"/>
      <c r="G178" s="205"/>
      <c r="H178" s="205"/>
      <c r="I178" s="205"/>
      <c r="J178" s="205"/>
      <c r="K178" s="205"/>
      <c r="L178" s="205"/>
      <c r="M178" s="205"/>
      <c r="N178" s="205"/>
      <c r="O178" s="205"/>
      <c r="P178" s="205"/>
      <c r="Q178" s="205"/>
      <c r="R178" s="205"/>
      <c r="S178" s="205"/>
      <c r="T178" s="205"/>
      <c r="U178" s="205"/>
      <c r="V178" s="205"/>
      <c r="W178" s="205"/>
      <c r="X178" s="205"/>
      <c r="Y178" s="205"/>
      <c r="Z178" s="188"/>
      <c r="AA178" s="203"/>
    </row>
    <row r="179" spans="1:27" ht="13.5">
      <c r="A179" s="216" t="s">
        <v>149</v>
      </c>
      <c r="B179" s="138"/>
      <c r="C179" s="203"/>
      <c r="D179" s="203"/>
      <c r="E179" s="204">
        <v>12834287</v>
      </c>
      <c r="F179" s="205">
        <v>12834287</v>
      </c>
      <c r="G179" s="205">
        <v>989737</v>
      </c>
      <c r="H179" s="205"/>
      <c r="I179" s="205"/>
      <c r="J179" s="205">
        <v>989737</v>
      </c>
      <c r="K179" s="205"/>
      <c r="L179" s="205"/>
      <c r="M179" s="205"/>
      <c r="N179" s="205"/>
      <c r="O179" s="205"/>
      <c r="P179" s="205"/>
      <c r="Q179" s="205"/>
      <c r="R179" s="205"/>
      <c r="S179" s="205"/>
      <c r="T179" s="205"/>
      <c r="U179" s="205"/>
      <c r="V179" s="205"/>
      <c r="W179" s="205">
        <v>989737</v>
      </c>
      <c r="X179" s="205">
        <v>3208551</v>
      </c>
      <c r="Y179" s="205">
        <v>-2218814</v>
      </c>
      <c r="Z179" s="188">
        <v>-69.15</v>
      </c>
      <c r="AA179" s="203">
        <v>12834287</v>
      </c>
    </row>
    <row r="180" spans="1:27" ht="13.5">
      <c r="A180" s="216" t="s">
        <v>150</v>
      </c>
      <c r="B180" s="138"/>
      <c r="C180" s="203"/>
      <c r="D180" s="203"/>
      <c r="E180" s="204"/>
      <c r="F180" s="205"/>
      <c r="G180" s="205"/>
      <c r="H180" s="205"/>
      <c r="I180" s="205"/>
      <c r="J180" s="205"/>
      <c r="K180" s="205"/>
      <c r="L180" s="205"/>
      <c r="M180" s="205"/>
      <c r="N180" s="205"/>
      <c r="O180" s="205"/>
      <c r="P180" s="205"/>
      <c r="Q180" s="205"/>
      <c r="R180" s="205"/>
      <c r="S180" s="205"/>
      <c r="T180" s="205"/>
      <c r="U180" s="205"/>
      <c r="V180" s="205"/>
      <c r="W180" s="205"/>
      <c r="X180" s="205"/>
      <c r="Y180" s="205"/>
      <c r="Z180" s="188"/>
      <c r="AA180" s="203"/>
    </row>
    <row r="181" spans="1:27" ht="13.5">
      <c r="A181" s="216" t="s">
        <v>151</v>
      </c>
      <c r="B181" s="138"/>
      <c r="C181" s="203"/>
      <c r="D181" s="203"/>
      <c r="E181" s="204"/>
      <c r="F181" s="205"/>
      <c r="G181" s="205"/>
      <c r="H181" s="205"/>
      <c r="I181" s="205"/>
      <c r="J181" s="205"/>
      <c r="K181" s="205"/>
      <c r="L181" s="205"/>
      <c r="M181" s="205"/>
      <c r="N181" s="205"/>
      <c r="O181" s="205"/>
      <c r="P181" s="205"/>
      <c r="Q181" s="205"/>
      <c r="R181" s="205"/>
      <c r="S181" s="205"/>
      <c r="T181" s="205"/>
      <c r="U181" s="205"/>
      <c r="V181" s="205"/>
      <c r="W181" s="205"/>
      <c r="X181" s="205"/>
      <c r="Y181" s="205"/>
      <c r="Z181" s="188"/>
      <c r="AA181" s="203"/>
    </row>
    <row r="182" spans="1:27" ht="13.5">
      <c r="A182" s="216" t="s">
        <v>152</v>
      </c>
      <c r="B182" s="138"/>
      <c r="C182" s="203"/>
      <c r="D182" s="203"/>
      <c r="E182" s="204"/>
      <c r="F182" s="205"/>
      <c r="G182" s="205"/>
      <c r="H182" s="205"/>
      <c r="I182" s="205"/>
      <c r="J182" s="205"/>
      <c r="K182" s="205"/>
      <c r="L182" s="205"/>
      <c r="M182" s="205"/>
      <c r="N182" s="205"/>
      <c r="O182" s="205"/>
      <c r="P182" s="205"/>
      <c r="Q182" s="205"/>
      <c r="R182" s="205"/>
      <c r="S182" s="205"/>
      <c r="T182" s="205"/>
      <c r="U182" s="205"/>
      <c r="V182" s="205"/>
      <c r="W182" s="205"/>
      <c r="X182" s="205"/>
      <c r="Y182" s="205"/>
      <c r="Z182" s="188"/>
      <c r="AA182" s="203"/>
    </row>
    <row r="183" spans="1:27" ht="22.5">
      <c r="A183" s="216" t="s">
        <v>153</v>
      </c>
      <c r="B183" s="138"/>
      <c r="C183" s="206"/>
      <c r="D183" s="206"/>
      <c r="E183" s="207"/>
      <c r="F183" s="208"/>
      <c r="G183" s="208"/>
      <c r="H183" s="208"/>
      <c r="I183" s="208"/>
      <c r="J183" s="208"/>
      <c r="K183" s="208"/>
      <c r="L183" s="208"/>
      <c r="M183" s="208"/>
      <c r="N183" s="208"/>
      <c r="O183" s="208"/>
      <c r="P183" s="208"/>
      <c r="Q183" s="208"/>
      <c r="R183" s="208"/>
      <c r="S183" s="208"/>
      <c r="T183" s="208"/>
      <c r="U183" s="208"/>
      <c r="V183" s="208"/>
      <c r="W183" s="208"/>
      <c r="X183" s="208"/>
      <c r="Y183" s="208"/>
      <c r="Z183" s="189"/>
      <c r="AA183" s="206"/>
    </row>
    <row r="184" spans="1:27" ht="13.5">
      <c r="A184" s="216" t="s">
        <v>154</v>
      </c>
      <c r="B184" s="144"/>
      <c r="C184" s="203"/>
      <c r="D184" s="203"/>
      <c r="E184" s="204"/>
      <c r="F184" s="205"/>
      <c r="G184" s="205"/>
      <c r="H184" s="205"/>
      <c r="I184" s="205"/>
      <c r="J184" s="205"/>
      <c r="K184" s="205"/>
      <c r="L184" s="205"/>
      <c r="M184" s="205"/>
      <c r="N184" s="205"/>
      <c r="O184" s="205"/>
      <c r="P184" s="205"/>
      <c r="Q184" s="205"/>
      <c r="R184" s="205"/>
      <c r="S184" s="205"/>
      <c r="T184" s="205"/>
      <c r="U184" s="205"/>
      <c r="V184" s="205"/>
      <c r="W184" s="205"/>
      <c r="X184" s="205"/>
      <c r="Y184" s="205"/>
      <c r="Z184" s="188"/>
      <c r="AA184" s="203"/>
    </row>
    <row r="185" spans="1:27" ht="13.5">
      <c r="A185" s="215" t="s">
        <v>86</v>
      </c>
      <c r="B185" s="138"/>
      <c r="C185" s="192">
        <f>SUM(C186:C187)</f>
        <v>0</v>
      </c>
      <c r="D185" s="192">
        <f aca="true" t="shared" si="29" ref="D185:Y185">SUM(D186:D187)</f>
        <v>0</v>
      </c>
      <c r="E185" s="193">
        <f t="shared" si="29"/>
        <v>0</v>
      </c>
      <c r="F185" s="194">
        <f t="shared" si="29"/>
        <v>0</v>
      </c>
      <c r="G185" s="194">
        <f t="shared" si="29"/>
        <v>0</v>
      </c>
      <c r="H185" s="194">
        <f t="shared" si="29"/>
        <v>0</v>
      </c>
      <c r="I185" s="194">
        <f t="shared" si="29"/>
        <v>0</v>
      </c>
      <c r="J185" s="194">
        <f t="shared" si="29"/>
        <v>0</v>
      </c>
      <c r="K185" s="194">
        <f t="shared" si="29"/>
        <v>0</v>
      </c>
      <c r="L185" s="194">
        <f t="shared" si="29"/>
        <v>0</v>
      </c>
      <c r="M185" s="194">
        <f t="shared" si="29"/>
        <v>0</v>
      </c>
      <c r="N185" s="194">
        <f t="shared" si="29"/>
        <v>0</v>
      </c>
      <c r="O185" s="194">
        <f t="shared" si="29"/>
        <v>0</v>
      </c>
      <c r="P185" s="194">
        <f t="shared" si="29"/>
        <v>0</v>
      </c>
      <c r="Q185" s="194">
        <f t="shared" si="29"/>
        <v>0</v>
      </c>
      <c r="R185" s="194">
        <f t="shared" si="29"/>
        <v>0</v>
      </c>
      <c r="S185" s="194">
        <f t="shared" si="29"/>
        <v>0</v>
      </c>
      <c r="T185" s="194">
        <f t="shared" si="29"/>
        <v>0</v>
      </c>
      <c r="U185" s="194">
        <f t="shared" si="29"/>
        <v>0</v>
      </c>
      <c r="V185" s="194">
        <f t="shared" si="29"/>
        <v>0</v>
      </c>
      <c r="W185" s="194">
        <f t="shared" si="29"/>
        <v>0</v>
      </c>
      <c r="X185" s="194">
        <f t="shared" si="29"/>
        <v>0</v>
      </c>
      <c r="Y185" s="194">
        <f t="shared" si="29"/>
        <v>0</v>
      </c>
      <c r="Z185" s="183">
        <f>+IF(X185&lt;&gt;0,+(Y185/X185)*100,0)</f>
        <v>0</v>
      </c>
      <c r="AA185" s="192">
        <f>SUM(AA186:AA187)</f>
        <v>0</v>
      </c>
    </row>
    <row r="186" spans="1:27" ht="13.5">
      <c r="A186" s="216" t="s">
        <v>86</v>
      </c>
      <c r="B186" s="138"/>
      <c r="C186" s="203"/>
      <c r="D186" s="203"/>
      <c r="E186" s="204"/>
      <c r="F186" s="205"/>
      <c r="G186" s="205"/>
      <c r="H186" s="205"/>
      <c r="I186" s="205"/>
      <c r="J186" s="205"/>
      <c r="K186" s="205"/>
      <c r="L186" s="205"/>
      <c r="M186" s="205"/>
      <c r="N186" s="205"/>
      <c r="O186" s="205"/>
      <c r="P186" s="205"/>
      <c r="Q186" s="205"/>
      <c r="R186" s="205"/>
      <c r="S186" s="205"/>
      <c r="T186" s="205"/>
      <c r="U186" s="205"/>
      <c r="V186" s="205"/>
      <c r="W186" s="205"/>
      <c r="X186" s="205"/>
      <c r="Y186" s="205"/>
      <c r="Z186" s="188"/>
      <c r="AA186" s="203"/>
    </row>
    <row r="187" spans="1:27" ht="13.5">
      <c r="A187" s="216" t="s">
        <v>155</v>
      </c>
      <c r="B187" s="144"/>
      <c r="C187" s="203"/>
      <c r="D187" s="203"/>
      <c r="E187" s="204"/>
      <c r="F187" s="205"/>
      <c r="G187" s="205"/>
      <c r="H187" s="205"/>
      <c r="I187" s="205"/>
      <c r="J187" s="205"/>
      <c r="K187" s="205"/>
      <c r="L187" s="205"/>
      <c r="M187" s="205"/>
      <c r="N187" s="205"/>
      <c r="O187" s="205"/>
      <c r="P187" s="205"/>
      <c r="Q187" s="205"/>
      <c r="R187" s="205"/>
      <c r="S187" s="205"/>
      <c r="T187" s="205"/>
      <c r="U187" s="205"/>
      <c r="V187" s="205"/>
      <c r="W187" s="205"/>
      <c r="X187" s="205"/>
      <c r="Y187" s="205"/>
      <c r="Z187" s="188"/>
      <c r="AA187" s="203"/>
    </row>
    <row r="188" spans="1:27" ht="13.5">
      <c r="A188" s="215" t="s">
        <v>87</v>
      </c>
      <c r="B188" s="138"/>
      <c r="C188" s="192">
        <f>SUM(C189:C195)</f>
        <v>0</v>
      </c>
      <c r="D188" s="192">
        <f aca="true" t="shared" si="30" ref="D188:Y188">SUM(D189:D195)</f>
        <v>0</v>
      </c>
      <c r="E188" s="193">
        <f t="shared" si="30"/>
        <v>0</v>
      </c>
      <c r="F188" s="194">
        <f t="shared" si="30"/>
        <v>0</v>
      </c>
      <c r="G188" s="194">
        <f t="shared" si="30"/>
        <v>0</v>
      </c>
      <c r="H188" s="194">
        <f t="shared" si="30"/>
        <v>0</v>
      </c>
      <c r="I188" s="194">
        <f t="shared" si="30"/>
        <v>0</v>
      </c>
      <c r="J188" s="194">
        <f t="shared" si="30"/>
        <v>0</v>
      </c>
      <c r="K188" s="194">
        <f t="shared" si="30"/>
        <v>0</v>
      </c>
      <c r="L188" s="194">
        <f t="shared" si="30"/>
        <v>0</v>
      </c>
      <c r="M188" s="194">
        <f t="shared" si="30"/>
        <v>0</v>
      </c>
      <c r="N188" s="194">
        <f t="shared" si="30"/>
        <v>0</v>
      </c>
      <c r="O188" s="194">
        <f t="shared" si="30"/>
        <v>0</v>
      </c>
      <c r="P188" s="194">
        <f t="shared" si="30"/>
        <v>0</v>
      </c>
      <c r="Q188" s="194">
        <f t="shared" si="30"/>
        <v>0</v>
      </c>
      <c r="R188" s="194">
        <f t="shared" si="30"/>
        <v>0</v>
      </c>
      <c r="S188" s="194">
        <f t="shared" si="30"/>
        <v>0</v>
      </c>
      <c r="T188" s="194">
        <f t="shared" si="30"/>
        <v>0</v>
      </c>
      <c r="U188" s="194">
        <f t="shared" si="30"/>
        <v>0</v>
      </c>
      <c r="V188" s="194">
        <f t="shared" si="30"/>
        <v>0</v>
      </c>
      <c r="W188" s="194">
        <f t="shared" si="30"/>
        <v>0</v>
      </c>
      <c r="X188" s="194">
        <f t="shared" si="30"/>
        <v>0</v>
      </c>
      <c r="Y188" s="194">
        <f t="shared" si="30"/>
        <v>0</v>
      </c>
      <c r="Z188" s="183">
        <f>+IF(X188&lt;&gt;0,+(Y188/X188)*100,0)</f>
        <v>0</v>
      </c>
      <c r="AA188" s="192">
        <f>SUM(AA189:AA195)</f>
        <v>0</v>
      </c>
    </row>
    <row r="189" spans="1:27" ht="13.5">
      <c r="A189" s="216" t="s">
        <v>156</v>
      </c>
      <c r="B189" s="138"/>
      <c r="C189" s="203"/>
      <c r="D189" s="203"/>
      <c r="E189" s="204"/>
      <c r="F189" s="205"/>
      <c r="G189" s="205"/>
      <c r="H189" s="205"/>
      <c r="I189" s="205"/>
      <c r="J189" s="205"/>
      <c r="K189" s="205"/>
      <c r="L189" s="205"/>
      <c r="M189" s="205"/>
      <c r="N189" s="205"/>
      <c r="O189" s="205"/>
      <c r="P189" s="205"/>
      <c r="Q189" s="205"/>
      <c r="R189" s="205"/>
      <c r="S189" s="205"/>
      <c r="T189" s="205"/>
      <c r="U189" s="205"/>
      <c r="V189" s="205"/>
      <c r="W189" s="205"/>
      <c r="X189" s="205"/>
      <c r="Y189" s="205"/>
      <c r="Z189" s="188"/>
      <c r="AA189" s="203"/>
    </row>
    <row r="190" spans="1:27" ht="13.5">
      <c r="A190" s="216" t="s">
        <v>157</v>
      </c>
      <c r="B190" s="138"/>
      <c r="C190" s="206"/>
      <c r="D190" s="206"/>
      <c r="E190" s="207"/>
      <c r="F190" s="208"/>
      <c r="G190" s="208"/>
      <c r="H190" s="208"/>
      <c r="I190" s="208"/>
      <c r="J190" s="208"/>
      <c r="K190" s="208"/>
      <c r="L190" s="208"/>
      <c r="M190" s="208"/>
      <c r="N190" s="208"/>
      <c r="O190" s="208"/>
      <c r="P190" s="208"/>
      <c r="Q190" s="208"/>
      <c r="R190" s="208"/>
      <c r="S190" s="208"/>
      <c r="T190" s="208"/>
      <c r="U190" s="208"/>
      <c r="V190" s="208"/>
      <c r="W190" s="208"/>
      <c r="X190" s="208"/>
      <c r="Y190" s="208"/>
      <c r="Z190" s="189"/>
      <c r="AA190" s="206"/>
    </row>
    <row r="191" spans="1:27" ht="13.5">
      <c r="A191" s="216" t="s">
        <v>158</v>
      </c>
      <c r="B191" s="138"/>
      <c r="C191" s="203"/>
      <c r="D191" s="203"/>
      <c r="E191" s="204"/>
      <c r="F191" s="205"/>
      <c r="G191" s="205"/>
      <c r="H191" s="205"/>
      <c r="I191" s="205"/>
      <c r="J191" s="205"/>
      <c r="K191" s="205"/>
      <c r="L191" s="205"/>
      <c r="M191" s="205"/>
      <c r="N191" s="205"/>
      <c r="O191" s="205"/>
      <c r="P191" s="205"/>
      <c r="Q191" s="205"/>
      <c r="R191" s="205"/>
      <c r="S191" s="205"/>
      <c r="T191" s="205"/>
      <c r="U191" s="205"/>
      <c r="V191" s="205"/>
      <c r="W191" s="205"/>
      <c r="X191" s="205"/>
      <c r="Y191" s="205"/>
      <c r="Z191" s="188"/>
      <c r="AA191" s="203"/>
    </row>
    <row r="192" spans="1:27" ht="13.5">
      <c r="A192" s="216" t="s">
        <v>159</v>
      </c>
      <c r="B192" s="138"/>
      <c r="C192" s="203"/>
      <c r="D192" s="203"/>
      <c r="E192" s="204"/>
      <c r="F192" s="205"/>
      <c r="G192" s="205"/>
      <c r="H192" s="205"/>
      <c r="I192" s="205"/>
      <c r="J192" s="205"/>
      <c r="K192" s="205"/>
      <c r="L192" s="205"/>
      <c r="M192" s="205"/>
      <c r="N192" s="205"/>
      <c r="O192" s="205"/>
      <c r="P192" s="205"/>
      <c r="Q192" s="205"/>
      <c r="R192" s="205"/>
      <c r="S192" s="205"/>
      <c r="T192" s="205"/>
      <c r="U192" s="205"/>
      <c r="V192" s="205"/>
      <c r="W192" s="205"/>
      <c r="X192" s="205"/>
      <c r="Y192" s="205"/>
      <c r="Z192" s="188"/>
      <c r="AA192" s="203"/>
    </row>
    <row r="193" spans="1:27" ht="33.75">
      <c r="A193" s="216" t="s">
        <v>160</v>
      </c>
      <c r="B193" s="138"/>
      <c r="C193" s="203"/>
      <c r="D193" s="203"/>
      <c r="E193" s="204"/>
      <c r="F193" s="205"/>
      <c r="G193" s="205"/>
      <c r="H193" s="205"/>
      <c r="I193" s="205"/>
      <c r="J193" s="205"/>
      <c r="K193" s="205"/>
      <c r="L193" s="205"/>
      <c r="M193" s="205"/>
      <c r="N193" s="205"/>
      <c r="O193" s="205"/>
      <c r="P193" s="205"/>
      <c r="Q193" s="205"/>
      <c r="R193" s="205"/>
      <c r="S193" s="205"/>
      <c r="T193" s="205"/>
      <c r="U193" s="205"/>
      <c r="V193" s="205"/>
      <c r="W193" s="205"/>
      <c r="X193" s="205"/>
      <c r="Y193" s="205"/>
      <c r="Z193" s="188"/>
      <c r="AA193" s="203"/>
    </row>
    <row r="194" spans="1:27" ht="13.5">
      <c r="A194" s="216" t="s">
        <v>161</v>
      </c>
      <c r="B194" s="138"/>
      <c r="C194" s="203"/>
      <c r="D194" s="203"/>
      <c r="E194" s="204"/>
      <c r="F194" s="205"/>
      <c r="G194" s="205"/>
      <c r="H194" s="205"/>
      <c r="I194" s="205"/>
      <c r="J194" s="205"/>
      <c r="K194" s="205"/>
      <c r="L194" s="205"/>
      <c r="M194" s="205"/>
      <c r="N194" s="205"/>
      <c r="O194" s="205"/>
      <c r="P194" s="205"/>
      <c r="Q194" s="205"/>
      <c r="R194" s="205"/>
      <c r="S194" s="205"/>
      <c r="T194" s="205"/>
      <c r="U194" s="205"/>
      <c r="V194" s="205"/>
      <c r="W194" s="205"/>
      <c r="X194" s="205"/>
      <c r="Y194" s="205"/>
      <c r="Z194" s="188"/>
      <c r="AA194" s="203"/>
    </row>
    <row r="195" spans="1:27" ht="13.5">
      <c r="A195" s="216" t="s">
        <v>162</v>
      </c>
      <c r="B195" s="138"/>
      <c r="C195" s="206"/>
      <c r="D195" s="206"/>
      <c r="E195" s="207"/>
      <c r="F195" s="208"/>
      <c r="G195" s="208"/>
      <c r="H195" s="208"/>
      <c r="I195" s="208"/>
      <c r="J195" s="208"/>
      <c r="K195" s="208"/>
      <c r="L195" s="208"/>
      <c r="M195" s="208"/>
      <c r="N195" s="208"/>
      <c r="O195" s="208"/>
      <c r="P195" s="208"/>
      <c r="Q195" s="208"/>
      <c r="R195" s="208"/>
      <c r="S195" s="208"/>
      <c r="T195" s="208"/>
      <c r="U195" s="208"/>
      <c r="V195" s="208"/>
      <c r="W195" s="208"/>
      <c r="X195" s="208"/>
      <c r="Y195" s="208"/>
      <c r="Z195" s="189"/>
      <c r="AA195" s="206"/>
    </row>
    <row r="196" spans="1:27" ht="13.5">
      <c r="A196" s="137" t="s">
        <v>88</v>
      </c>
      <c r="B196" s="138"/>
      <c r="C196" s="212">
        <f aca="true" t="shared" si="31" ref="C196:Y196">C197+C208+C213</f>
        <v>0</v>
      </c>
      <c r="D196" s="212">
        <f t="shared" si="31"/>
        <v>0</v>
      </c>
      <c r="E196" s="213">
        <f t="shared" si="31"/>
        <v>22332527</v>
      </c>
      <c r="F196" s="214">
        <f t="shared" si="31"/>
        <v>22332527</v>
      </c>
      <c r="G196" s="214">
        <f t="shared" si="31"/>
        <v>2130252</v>
      </c>
      <c r="H196" s="214">
        <f t="shared" si="31"/>
        <v>0</v>
      </c>
      <c r="I196" s="214">
        <f t="shared" si="31"/>
        <v>0</v>
      </c>
      <c r="J196" s="214">
        <f t="shared" si="31"/>
        <v>2130252</v>
      </c>
      <c r="K196" s="214">
        <f t="shared" si="31"/>
        <v>0</v>
      </c>
      <c r="L196" s="214">
        <f t="shared" si="31"/>
        <v>0</v>
      </c>
      <c r="M196" s="214">
        <f t="shared" si="31"/>
        <v>0</v>
      </c>
      <c r="N196" s="214">
        <f t="shared" si="31"/>
        <v>0</v>
      </c>
      <c r="O196" s="214">
        <f t="shared" si="31"/>
        <v>0</v>
      </c>
      <c r="P196" s="214">
        <f t="shared" si="31"/>
        <v>0</v>
      </c>
      <c r="Q196" s="214">
        <f t="shared" si="31"/>
        <v>0</v>
      </c>
      <c r="R196" s="214">
        <f t="shared" si="31"/>
        <v>0</v>
      </c>
      <c r="S196" s="214">
        <f t="shared" si="31"/>
        <v>0</v>
      </c>
      <c r="T196" s="214">
        <f t="shared" si="31"/>
        <v>0</v>
      </c>
      <c r="U196" s="214">
        <f t="shared" si="31"/>
        <v>0</v>
      </c>
      <c r="V196" s="214">
        <f t="shared" si="31"/>
        <v>0</v>
      </c>
      <c r="W196" s="214">
        <f t="shared" si="31"/>
        <v>2130252</v>
      </c>
      <c r="X196" s="214">
        <f t="shared" si="31"/>
        <v>5583102</v>
      </c>
      <c r="Y196" s="214">
        <f t="shared" si="31"/>
        <v>-3452850</v>
      </c>
      <c r="Z196" s="187">
        <f>+IF(X196&lt;&gt;0,+(Y196/X196)*100,0)</f>
        <v>-61.84465195154951</v>
      </c>
      <c r="AA196" s="212">
        <f>AA197+AA208+AA213</f>
        <v>22332527</v>
      </c>
    </row>
    <row r="197" spans="1:27" ht="13.5">
      <c r="A197" s="215" t="s">
        <v>89</v>
      </c>
      <c r="B197" s="138"/>
      <c r="C197" s="192">
        <f>SUM(C198:C207)</f>
        <v>0</v>
      </c>
      <c r="D197" s="192">
        <f aca="true" t="shared" si="32" ref="D197:Y197">SUM(D198:D207)</f>
        <v>0</v>
      </c>
      <c r="E197" s="193">
        <f t="shared" si="32"/>
        <v>22332527</v>
      </c>
      <c r="F197" s="194">
        <f t="shared" si="32"/>
        <v>22332527</v>
      </c>
      <c r="G197" s="194">
        <f t="shared" si="32"/>
        <v>2130252</v>
      </c>
      <c r="H197" s="194">
        <f t="shared" si="32"/>
        <v>0</v>
      </c>
      <c r="I197" s="194">
        <f t="shared" si="32"/>
        <v>0</v>
      </c>
      <c r="J197" s="194">
        <f t="shared" si="32"/>
        <v>2130252</v>
      </c>
      <c r="K197" s="194">
        <f t="shared" si="32"/>
        <v>0</v>
      </c>
      <c r="L197" s="194">
        <f t="shared" si="32"/>
        <v>0</v>
      </c>
      <c r="M197" s="194">
        <f t="shared" si="32"/>
        <v>0</v>
      </c>
      <c r="N197" s="194">
        <f t="shared" si="32"/>
        <v>0</v>
      </c>
      <c r="O197" s="194">
        <f t="shared" si="32"/>
        <v>0</v>
      </c>
      <c r="P197" s="194">
        <f t="shared" si="32"/>
        <v>0</v>
      </c>
      <c r="Q197" s="194">
        <f t="shared" si="32"/>
        <v>0</v>
      </c>
      <c r="R197" s="194">
        <f t="shared" si="32"/>
        <v>0</v>
      </c>
      <c r="S197" s="194">
        <f t="shared" si="32"/>
        <v>0</v>
      </c>
      <c r="T197" s="194">
        <f t="shared" si="32"/>
        <v>0</v>
      </c>
      <c r="U197" s="194">
        <f t="shared" si="32"/>
        <v>0</v>
      </c>
      <c r="V197" s="194">
        <f t="shared" si="32"/>
        <v>0</v>
      </c>
      <c r="W197" s="194">
        <f t="shared" si="32"/>
        <v>2130252</v>
      </c>
      <c r="X197" s="194">
        <f t="shared" si="32"/>
        <v>5583102</v>
      </c>
      <c r="Y197" s="194">
        <f t="shared" si="32"/>
        <v>-3452850</v>
      </c>
      <c r="Z197" s="183">
        <f>+IF(X197&lt;&gt;0,+(Y197/X197)*100,0)</f>
        <v>-61.84465195154951</v>
      </c>
      <c r="AA197" s="192">
        <f>SUM(AA198:AA207)</f>
        <v>22332527</v>
      </c>
    </row>
    <row r="198" spans="1:27" ht="13.5">
      <c r="A198" s="216" t="s">
        <v>163</v>
      </c>
      <c r="B198" s="138"/>
      <c r="C198" s="203"/>
      <c r="D198" s="203"/>
      <c r="E198" s="204"/>
      <c r="F198" s="205"/>
      <c r="G198" s="205"/>
      <c r="H198" s="205"/>
      <c r="I198" s="205"/>
      <c r="J198" s="205"/>
      <c r="K198" s="205"/>
      <c r="L198" s="205"/>
      <c r="M198" s="205"/>
      <c r="N198" s="205"/>
      <c r="O198" s="205"/>
      <c r="P198" s="205"/>
      <c r="Q198" s="205"/>
      <c r="R198" s="205"/>
      <c r="S198" s="205"/>
      <c r="T198" s="205"/>
      <c r="U198" s="205"/>
      <c r="V198" s="205"/>
      <c r="W198" s="205"/>
      <c r="X198" s="205"/>
      <c r="Y198" s="205"/>
      <c r="Z198" s="188"/>
      <c r="AA198" s="203"/>
    </row>
    <row r="199" spans="1:27" ht="22.5">
      <c r="A199" s="216" t="s">
        <v>164</v>
      </c>
      <c r="B199" s="138"/>
      <c r="C199" s="203"/>
      <c r="D199" s="203"/>
      <c r="E199" s="204"/>
      <c r="F199" s="205"/>
      <c r="G199" s="205"/>
      <c r="H199" s="205"/>
      <c r="I199" s="205"/>
      <c r="J199" s="205"/>
      <c r="K199" s="205"/>
      <c r="L199" s="205"/>
      <c r="M199" s="205"/>
      <c r="N199" s="205"/>
      <c r="O199" s="205"/>
      <c r="P199" s="205"/>
      <c r="Q199" s="205"/>
      <c r="R199" s="205"/>
      <c r="S199" s="205"/>
      <c r="T199" s="205"/>
      <c r="U199" s="205"/>
      <c r="V199" s="205"/>
      <c r="W199" s="205"/>
      <c r="X199" s="205"/>
      <c r="Y199" s="205"/>
      <c r="Z199" s="188"/>
      <c r="AA199" s="203"/>
    </row>
    <row r="200" spans="1:27" ht="13.5">
      <c r="A200" s="216" t="s">
        <v>165</v>
      </c>
      <c r="B200" s="138"/>
      <c r="C200" s="203"/>
      <c r="D200" s="203"/>
      <c r="E200" s="204"/>
      <c r="F200" s="205"/>
      <c r="G200" s="205"/>
      <c r="H200" s="205"/>
      <c r="I200" s="205"/>
      <c r="J200" s="205"/>
      <c r="K200" s="205"/>
      <c r="L200" s="205"/>
      <c r="M200" s="205"/>
      <c r="N200" s="205"/>
      <c r="O200" s="205"/>
      <c r="P200" s="205"/>
      <c r="Q200" s="205"/>
      <c r="R200" s="205"/>
      <c r="S200" s="205"/>
      <c r="T200" s="205"/>
      <c r="U200" s="205"/>
      <c r="V200" s="205"/>
      <c r="W200" s="205"/>
      <c r="X200" s="205"/>
      <c r="Y200" s="205"/>
      <c r="Z200" s="188"/>
      <c r="AA200" s="203"/>
    </row>
    <row r="201" spans="1:27" ht="13.5">
      <c r="A201" s="216" t="s">
        <v>166</v>
      </c>
      <c r="B201" s="138"/>
      <c r="C201" s="203"/>
      <c r="D201" s="203"/>
      <c r="E201" s="204"/>
      <c r="F201" s="205"/>
      <c r="G201" s="205"/>
      <c r="H201" s="205"/>
      <c r="I201" s="205"/>
      <c r="J201" s="205"/>
      <c r="K201" s="205"/>
      <c r="L201" s="205"/>
      <c r="M201" s="205"/>
      <c r="N201" s="205"/>
      <c r="O201" s="205"/>
      <c r="P201" s="205"/>
      <c r="Q201" s="205"/>
      <c r="R201" s="205"/>
      <c r="S201" s="205"/>
      <c r="T201" s="205"/>
      <c r="U201" s="205"/>
      <c r="V201" s="205"/>
      <c r="W201" s="205"/>
      <c r="X201" s="205"/>
      <c r="Y201" s="205"/>
      <c r="Z201" s="188"/>
      <c r="AA201" s="203"/>
    </row>
    <row r="202" spans="1:27" ht="13.5">
      <c r="A202" s="216" t="s">
        <v>167</v>
      </c>
      <c r="B202" s="138"/>
      <c r="C202" s="206"/>
      <c r="D202" s="206"/>
      <c r="E202" s="207">
        <v>17378613</v>
      </c>
      <c r="F202" s="208">
        <v>17378613</v>
      </c>
      <c r="G202" s="208">
        <v>1780390</v>
      </c>
      <c r="H202" s="208"/>
      <c r="I202" s="208"/>
      <c r="J202" s="208">
        <v>1780390</v>
      </c>
      <c r="K202" s="208"/>
      <c r="L202" s="208"/>
      <c r="M202" s="208"/>
      <c r="N202" s="208"/>
      <c r="O202" s="208"/>
      <c r="P202" s="208"/>
      <c r="Q202" s="208"/>
      <c r="R202" s="208"/>
      <c r="S202" s="208"/>
      <c r="T202" s="208"/>
      <c r="U202" s="208"/>
      <c r="V202" s="208"/>
      <c r="W202" s="208">
        <v>1780390</v>
      </c>
      <c r="X202" s="208">
        <v>4344645</v>
      </c>
      <c r="Y202" s="208">
        <v>-2564255</v>
      </c>
      <c r="Z202" s="189">
        <v>-59.02</v>
      </c>
      <c r="AA202" s="206">
        <v>17378613</v>
      </c>
    </row>
    <row r="203" spans="1:27" ht="13.5">
      <c r="A203" s="216" t="s">
        <v>168</v>
      </c>
      <c r="B203" s="144"/>
      <c r="C203" s="203"/>
      <c r="D203" s="203"/>
      <c r="E203" s="204"/>
      <c r="F203" s="205"/>
      <c r="G203" s="205"/>
      <c r="H203" s="205"/>
      <c r="I203" s="205"/>
      <c r="J203" s="205"/>
      <c r="K203" s="205"/>
      <c r="L203" s="205"/>
      <c r="M203" s="205"/>
      <c r="N203" s="205"/>
      <c r="O203" s="205"/>
      <c r="P203" s="205"/>
      <c r="Q203" s="205"/>
      <c r="R203" s="205"/>
      <c r="S203" s="205"/>
      <c r="T203" s="205"/>
      <c r="U203" s="205"/>
      <c r="V203" s="205"/>
      <c r="W203" s="205"/>
      <c r="X203" s="205"/>
      <c r="Y203" s="205"/>
      <c r="Z203" s="188"/>
      <c r="AA203" s="203"/>
    </row>
    <row r="204" spans="1:27" ht="22.5">
      <c r="A204" s="216" t="s">
        <v>169</v>
      </c>
      <c r="B204" s="138"/>
      <c r="C204" s="203"/>
      <c r="D204" s="203"/>
      <c r="E204" s="204">
        <v>4953914</v>
      </c>
      <c r="F204" s="205">
        <v>4953914</v>
      </c>
      <c r="G204" s="205">
        <v>349862</v>
      </c>
      <c r="H204" s="205"/>
      <c r="I204" s="205"/>
      <c r="J204" s="205">
        <v>349862</v>
      </c>
      <c r="K204" s="205"/>
      <c r="L204" s="205"/>
      <c r="M204" s="205"/>
      <c r="N204" s="205"/>
      <c r="O204" s="205"/>
      <c r="P204" s="205"/>
      <c r="Q204" s="205"/>
      <c r="R204" s="205"/>
      <c r="S204" s="205"/>
      <c r="T204" s="205"/>
      <c r="U204" s="205"/>
      <c r="V204" s="205"/>
      <c r="W204" s="205">
        <v>349862</v>
      </c>
      <c r="X204" s="205">
        <v>1238457</v>
      </c>
      <c r="Y204" s="205">
        <v>-888595</v>
      </c>
      <c r="Z204" s="188">
        <v>-71.75</v>
      </c>
      <c r="AA204" s="203">
        <v>4953914</v>
      </c>
    </row>
    <row r="205" spans="1:27" ht="13.5">
      <c r="A205" s="216" t="s">
        <v>170</v>
      </c>
      <c r="B205" s="138"/>
      <c r="C205" s="203"/>
      <c r="D205" s="203"/>
      <c r="E205" s="204"/>
      <c r="F205" s="205"/>
      <c r="G205" s="205"/>
      <c r="H205" s="205"/>
      <c r="I205" s="205"/>
      <c r="J205" s="205"/>
      <c r="K205" s="205"/>
      <c r="L205" s="205"/>
      <c r="M205" s="205"/>
      <c r="N205" s="205"/>
      <c r="O205" s="205"/>
      <c r="P205" s="205"/>
      <c r="Q205" s="205"/>
      <c r="R205" s="205"/>
      <c r="S205" s="205"/>
      <c r="T205" s="205"/>
      <c r="U205" s="205"/>
      <c r="V205" s="205"/>
      <c r="W205" s="205"/>
      <c r="X205" s="205"/>
      <c r="Y205" s="205"/>
      <c r="Z205" s="188"/>
      <c r="AA205" s="203"/>
    </row>
    <row r="206" spans="1:27" ht="13.5">
      <c r="A206" s="216" t="s">
        <v>171</v>
      </c>
      <c r="B206" s="138"/>
      <c r="C206" s="203"/>
      <c r="D206" s="203"/>
      <c r="E206" s="204"/>
      <c r="F206" s="205"/>
      <c r="G206" s="205"/>
      <c r="H206" s="205"/>
      <c r="I206" s="205"/>
      <c r="J206" s="205"/>
      <c r="K206" s="205"/>
      <c r="L206" s="205"/>
      <c r="M206" s="205"/>
      <c r="N206" s="205"/>
      <c r="O206" s="205"/>
      <c r="P206" s="205"/>
      <c r="Q206" s="205"/>
      <c r="R206" s="205"/>
      <c r="S206" s="205"/>
      <c r="T206" s="205"/>
      <c r="U206" s="205"/>
      <c r="V206" s="205"/>
      <c r="W206" s="205"/>
      <c r="X206" s="205"/>
      <c r="Y206" s="205"/>
      <c r="Z206" s="188"/>
      <c r="AA206" s="203"/>
    </row>
    <row r="207" spans="1:27" ht="13.5">
      <c r="A207" s="216" t="s">
        <v>172</v>
      </c>
      <c r="B207" s="144"/>
      <c r="C207" s="203"/>
      <c r="D207" s="203"/>
      <c r="E207" s="204"/>
      <c r="F207" s="205"/>
      <c r="G207" s="205"/>
      <c r="H207" s="205"/>
      <c r="I207" s="205"/>
      <c r="J207" s="205"/>
      <c r="K207" s="205"/>
      <c r="L207" s="205"/>
      <c r="M207" s="205"/>
      <c r="N207" s="205"/>
      <c r="O207" s="205"/>
      <c r="P207" s="205"/>
      <c r="Q207" s="205"/>
      <c r="R207" s="205"/>
      <c r="S207" s="205"/>
      <c r="T207" s="205"/>
      <c r="U207" s="205"/>
      <c r="V207" s="205"/>
      <c r="W207" s="205"/>
      <c r="X207" s="205"/>
      <c r="Y207" s="205"/>
      <c r="Z207" s="188"/>
      <c r="AA207" s="203"/>
    </row>
    <row r="208" spans="1:27" ht="13.5">
      <c r="A208" s="215" t="s">
        <v>90</v>
      </c>
      <c r="B208" s="138"/>
      <c r="C208" s="192">
        <f aca="true" t="shared" si="33" ref="C208:Y208">SUM(C209:C212)</f>
        <v>0</v>
      </c>
      <c r="D208" s="192">
        <f t="shared" si="33"/>
        <v>0</v>
      </c>
      <c r="E208" s="193">
        <f t="shared" si="33"/>
        <v>0</v>
      </c>
      <c r="F208" s="194">
        <f t="shared" si="33"/>
        <v>0</v>
      </c>
      <c r="G208" s="194">
        <f t="shared" si="33"/>
        <v>0</v>
      </c>
      <c r="H208" s="194">
        <f t="shared" si="33"/>
        <v>0</v>
      </c>
      <c r="I208" s="194">
        <f t="shared" si="33"/>
        <v>0</v>
      </c>
      <c r="J208" s="194">
        <f t="shared" si="33"/>
        <v>0</v>
      </c>
      <c r="K208" s="194">
        <f t="shared" si="33"/>
        <v>0</v>
      </c>
      <c r="L208" s="194">
        <f t="shared" si="33"/>
        <v>0</v>
      </c>
      <c r="M208" s="194">
        <f t="shared" si="33"/>
        <v>0</v>
      </c>
      <c r="N208" s="194">
        <f t="shared" si="33"/>
        <v>0</v>
      </c>
      <c r="O208" s="194">
        <f t="shared" si="33"/>
        <v>0</v>
      </c>
      <c r="P208" s="194">
        <f t="shared" si="33"/>
        <v>0</v>
      </c>
      <c r="Q208" s="194">
        <f t="shared" si="33"/>
        <v>0</v>
      </c>
      <c r="R208" s="194">
        <f t="shared" si="33"/>
        <v>0</v>
      </c>
      <c r="S208" s="194">
        <f t="shared" si="33"/>
        <v>0</v>
      </c>
      <c r="T208" s="194">
        <f t="shared" si="33"/>
        <v>0</v>
      </c>
      <c r="U208" s="194">
        <f t="shared" si="33"/>
        <v>0</v>
      </c>
      <c r="V208" s="194">
        <f t="shared" si="33"/>
        <v>0</v>
      </c>
      <c r="W208" s="194">
        <f t="shared" si="33"/>
        <v>0</v>
      </c>
      <c r="X208" s="194">
        <f t="shared" si="33"/>
        <v>0</v>
      </c>
      <c r="Y208" s="194">
        <f t="shared" si="33"/>
        <v>0</v>
      </c>
      <c r="Z208" s="183">
        <f>+IF(X208&lt;&gt;0,+(Y208/X208)*100,0)</f>
        <v>0</v>
      </c>
      <c r="AA208" s="192">
        <f>SUM(AA209:AA212)</f>
        <v>0</v>
      </c>
    </row>
    <row r="209" spans="1:27" ht="13.5">
      <c r="A209" s="216" t="s">
        <v>173</v>
      </c>
      <c r="B209" s="138"/>
      <c r="C209" s="203"/>
      <c r="D209" s="203"/>
      <c r="E209" s="204"/>
      <c r="F209" s="205"/>
      <c r="G209" s="205"/>
      <c r="H209" s="205"/>
      <c r="I209" s="205"/>
      <c r="J209" s="205"/>
      <c r="K209" s="205"/>
      <c r="L209" s="205"/>
      <c r="M209" s="205"/>
      <c r="N209" s="205"/>
      <c r="O209" s="205"/>
      <c r="P209" s="205"/>
      <c r="Q209" s="205"/>
      <c r="R209" s="205"/>
      <c r="S209" s="205"/>
      <c r="T209" s="205"/>
      <c r="U209" s="205"/>
      <c r="V209" s="205"/>
      <c r="W209" s="205"/>
      <c r="X209" s="205"/>
      <c r="Y209" s="205"/>
      <c r="Z209" s="188"/>
      <c r="AA209" s="203"/>
    </row>
    <row r="210" spans="1:27" ht="13.5">
      <c r="A210" s="216" t="s">
        <v>174</v>
      </c>
      <c r="B210" s="138"/>
      <c r="C210" s="206"/>
      <c r="D210" s="206"/>
      <c r="E210" s="207"/>
      <c r="F210" s="208"/>
      <c r="G210" s="208"/>
      <c r="H210" s="208"/>
      <c r="I210" s="208"/>
      <c r="J210" s="208"/>
      <c r="K210" s="208"/>
      <c r="L210" s="208"/>
      <c r="M210" s="208"/>
      <c r="N210" s="208"/>
      <c r="O210" s="208"/>
      <c r="P210" s="208"/>
      <c r="Q210" s="208"/>
      <c r="R210" s="208"/>
      <c r="S210" s="208"/>
      <c r="T210" s="208"/>
      <c r="U210" s="208"/>
      <c r="V210" s="208"/>
      <c r="W210" s="208"/>
      <c r="X210" s="208"/>
      <c r="Y210" s="208"/>
      <c r="Z210" s="189"/>
      <c r="AA210" s="206"/>
    </row>
    <row r="211" spans="1:27" ht="13.5">
      <c r="A211" s="216" t="s">
        <v>175</v>
      </c>
      <c r="B211" s="138"/>
      <c r="C211" s="203"/>
      <c r="D211" s="203"/>
      <c r="E211" s="204"/>
      <c r="F211" s="205"/>
      <c r="G211" s="205"/>
      <c r="H211" s="205"/>
      <c r="I211" s="205"/>
      <c r="J211" s="205"/>
      <c r="K211" s="205"/>
      <c r="L211" s="205"/>
      <c r="M211" s="205"/>
      <c r="N211" s="205"/>
      <c r="O211" s="205"/>
      <c r="P211" s="205"/>
      <c r="Q211" s="205"/>
      <c r="R211" s="205"/>
      <c r="S211" s="205"/>
      <c r="T211" s="205"/>
      <c r="U211" s="205"/>
      <c r="V211" s="205"/>
      <c r="W211" s="205"/>
      <c r="X211" s="205"/>
      <c r="Y211" s="205"/>
      <c r="Z211" s="188"/>
      <c r="AA211" s="203"/>
    </row>
    <row r="212" spans="1:27" ht="13.5">
      <c r="A212" s="216" t="s">
        <v>176</v>
      </c>
      <c r="B212" s="138"/>
      <c r="C212" s="203"/>
      <c r="D212" s="203"/>
      <c r="E212" s="204"/>
      <c r="F212" s="205"/>
      <c r="G212" s="205"/>
      <c r="H212" s="205"/>
      <c r="I212" s="205"/>
      <c r="J212" s="205"/>
      <c r="K212" s="205"/>
      <c r="L212" s="205"/>
      <c r="M212" s="205"/>
      <c r="N212" s="205"/>
      <c r="O212" s="205"/>
      <c r="P212" s="205"/>
      <c r="Q212" s="205"/>
      <c r="R212" s="205"/>
      <c r="S212" s="205"/>
      <c r="T212" s="205"/>
      <c r="U212" s="205"/>
      <c r="V212" s="205"/>
      <c r="W212" s="205"/>
      <c r="X212" s="205"/>
      <c r="Y212" s="205"/>
      <c r="Z212" s="188"/>
      <c r="AA212" s="203"/>
    </row>
    <row r="213" spans="1:27" ht="13.5">
      <c r="A213" s="215" t="s">
        <v>91</v>
      </c>
      <c r="B213" s="144"/>
      <c r="C213" s="198">
        <f>SUM(C214:C219)</f>
        <v>0</v>
      </c>
      <c r="D213" s="198">
        <f aca="true" t="shared" si="34" ref="D213:Y213">SUM(D214:D219)</f>
        <v>0</v>
      </c>
      <c r="E213" s="199">
        <f t="shared" si="34"/>
        <v>0</v>
      </c>
      <c r="F213" s="77">
        <f t="shared" si="34"/>
        <v>0</v>
      </c>
      <c r="G213" s="77">
        <f t="shared" si="34"/>
        <v>0</v>
      </c>
      <c r="H213" s="77">
        <f t="shared" si="34"/>
        <v>0</v>
      </c>
      <c r="I213" s="77">
        <f t="shared" si="34"/>
        <v>0</v>
      </c>
      <c r="J213" s="77">
        <f t="shared" si="34"/>
        <v>0</v>
      </c>
      <c r="K213" s="77">
        <f t="shared" si="34"/>
        <v>0</v>
      </c>
      <c r="L213" s="77">
        <f t="shared" si="34"/>
        <v>0</v>
      </c>
      <c r="M213" s="77">
        <f t="shared" si="34"/>
        <v>0</v>
      </c>
      <c r="N213" s="77">
        <f t="shared" si="34"/>
        <v>0</v>
      </c>
      <c r="O213" s="77">
        <f t="shared" si="34"/>
        <v>0</v>
      </c>
      <c r="P213" s="77">
        <f t="shared" si="34"/>
        <v>0</v>
      </c>
      <c r="Q213" s="77">
        <f t="shared" si="34"/>
        <v>0</v>
      </c>
      <c r="R213" s="77">
        <f t="shared" si="34"/>
        <v>0</v>
      </c>
      <c r="S213" s="77">
        <f t="shared" si="34"/>
        <v>0</v>
      </c>
      <c r="T213" s="77">
        <f t="shared" si="34"/>
        <v>0</v>
      </c>
      <c r="U213" s="77">
        <f t="shared" si="34"/>
        <v>0</v>
      </c>
      <c r="V213" s="77">
        <f t="shared" si="34"/>
        <v>0</v>
      </c>
      <c r="W213" s="77">
        <f t="shared" si="34"/>
        <v>0</v>
      </c>
      <c r="X213" s="77">
        <f t="shared" si="34"/>
        <v>0</v>
      </c>
      <c r="Y213" s="77">
        <f t="shared" si="34"/>
        <v>0</v>
      </c>
      <c r="Z213" s="186">
        <f>+IF(X213&lt;&gt;0,+(Y213/X213)*100,0)</f>
        <v>0</v>
      </c>
      <c r="AA213" s="198">
        <f>SUM(AA214:AA219)</f>
        <v>0</v>
      </c>
    </row>
    <row r="214" spans="1:27" ht="13.5">
      <c r="A214" s="216" t="s">
        <v>177</v>
      </c>
      <c r="B214" s="138"/>
      <c r="C214" s="203"/>
      <c r="D214" s="203"/>
      <c r="E214" s="204"/>
      <c r="F214" s="205"/>
      <c r="G214" s="205"/>
      <c r="H214" s="205"/>
      <c r="I214" s="205"/>
      <c r="J214" s="205"/>
      <c r="K214" s="205"/>
      <c r="L214" s="205"/>
      <c r="M214" s="205"/>
      <c r="N214" s="205"/>
      <c r="O214" s="205"/>
      <c r="P214" s="205"/>
      <c r="Q214" s="205"/>
      <c r="R214" s="205"/>
      <c r="S214" s="205"/>
      <c r="T214" s="205"/>
      <c r="U214" s="205"/>
      <c r="V214" s="205"/>
      <c r="W214" s="205"/>
      <c r="X214" s="205"/>
      <c r="Y214" s="205"/>
      <c r="Z214" s="188"/>
      <c r="AA214" s="203"/>
    </row>
    <row r="215" spans="1:27" ht="13.5">
      <c r="A215" s="216" t="s">
        <v>178</v>
      </c>
      <c r="B215" s="138"/>
      <c r="C215" s="203"/>
      <c r="D215" s="203"/>
      <c r="E215" s="204"/>
      <c r="F215" s="205"/>
      <c r="G215" s="205"/>
      <c r="H215" s="205"/>
      <c r="I215" s="205"/>
      <c r="J215" s="205"/>
      <c r="K215" s="205"/>
      <c r="L215" s="205"/>
      <c r="M215" s="205"/>
      <c r="N215" s="205"/>
      <c r="O215" s="205"/>
      <c r="P215" s="205"/>
      <c r="Q215" s="205"/>
      <c r="R215" s="205"/>
      <c r="S215" s="205"/>
      <c r="T215" s="205"/>
      <c r="U215" s="205"/>
      <c r="V215" s="205"/>
      <c r="W215" s="205"/>
      <c r="X215" s="205"/>
      <c r="Y215" s="205"/>
      <c r="Z215" s="188"/>
      <c r="AA215" s="203"/>
    </row>
    <row r="216" spans="1:27" ht="13.5">
      <c r="A216" s="216" t="s">
        <v>179</v>
      </c>
      <c r="B216" s="138"/>
      <c r="C216" s="206"/>
      <c r="D216" s="206"/>
      <c r="E216" s="207"/>
      <c r="F216" s="208"/>
      <c r="G216" s="208"/>
      <c r="H216" s="208"/>
      <c r="I216" s="208"/>
      <c r="J216" s="208"/>
      <c r="K216" s="208"/>
      <c r="L216" s="208"/>
      <c r="M216" s="208"/>
      <c r="N216" s="208"/>
      <c r="O216" s="208"/>
      <c r="P216" s="208"/>
      <c r="Q216" s="208"/>
      <c r="R216" s="208"/>
      <c r="S216" s="208"/>
      <c r="T216" s="208"/>
      <c r="U216" s="208"/>
      <c r="V216" s="208"/>
      <c r="W216" s="208"/>
      <c r="X216" s="208"/>
      <c r="Y216" s="208"/>
      <c r="Z216" s="189"/>
      <c r="AA216" s="206"/>
    </row>
    <row r="217" spans="1:27" ht="13.5">
      <c r="A217" s="216" t="s">
        <v>180</v>
      </c>
      <c r="B217" s="138"/>
      <c r="C217" s="203"/>
      <c r="D217" s="203"/>
      <c r="E217" s="204"/>
      <c r="F217" s="205"/>
      <c r="G217" s="205"/>
      <c r="H217" s="205"/>
      <c r="I217" s="205"/>
      <c r="J217" s="205"/>
      <c r="K217" s="205"/>
      <c r="L217" s="205"/>
      <c r="M217" s="205"/>
      <c r="N217" s="205"/>
      <c r="O217" s="205"/>
      <c r="P217" s="205"/>
      <c r="Q217" s="205"/>
      <c r="R217" s="205"/>
      <c r="S217" s="205"/>
      <c r="T217" s="205"/>
      <c r="U217" s="205"/>
      <c r="V217" s="205"/>
      <c r="W217" s="205"/>
      <c r="X217" s="205"/>
      <c r="Y217" s="205"/>
      <c r="Z217" s="188"/>
      <c r="AA217" s="203"/>
    </row>
    <row r="218" spans="1:27" ht="13.5">
      <c r="A218" s="216" t="s">
        <v>181</v>
      </c>
      <c r="B218" s="138"/>
      <c r="C218" s="203"/>
      <c r="D218" s="203"/>
      <c r="E218" s="204"/>
      <c r="F218" s="205"/>
      <c r="G218" s="205"/>
      <c r="H218" s="205"/>
      <c r="I218" s="205"/>
      <c r="J218" s="205"/>
      <c r="K218" s="205"/>
      <c r="L218" s="205"/>
      <c r="M218" s="205"/>
      <c r="N218" s="205"/>
      <c r="O218" s="205"/>
      <c r="P218" s="205"/>
      <c r="Q218" s="205"/>
      <c r="R218" s="205"/>
      <c r="S218" s="205"/>
      <c r="T218" s="205"/>
      <c r="U218" s="205"/>
      <c r="V218" s="205"/>
      <c r="W218" s="205"/>
      <c r="X218" s="205"/>
      <c r="Y218" s="205"/>
      <c r="Z218" s="188"/>
      <c r="AA218" s="203"/>
    </row>
    <row r="219" spans="1:27" ht="13.5">
      <c r="A219" s="216" t="s">
        <v>182</v>
      </c>
      <c r="B219" s="138"/>
      <c r="C219" s="203"/>
      <c r="D219" s="203"/>
      <c r="E219" s="204"/>
      <c r="F219" s="205"/>
      <c r="G219" s="205"/>
      <c r="H219" s="205"/>
      <c r="I219" s="205"/>
      <c r="J219" s="205"/>
      <c r="K219" s="205"/>
      <c r="L219" s="205"/>
      <c r="M219" s="205"/>
      <c r="N219" s="205"/>
      <c r="O219" s="205"/>
      <c r="P219" s="205"/>
      <c r="Q219" s="205"/>
      <c r="R219" s="205"/>
      <c r="S219" s="205"/>
      <c r="T219" s="205"/>
      <c r="U219" s="205"/>
      <c r="V219" s="205"/>
      <c r="W219" s="205"/>
      <c r="X219" s="205"/>
      <c r="Y219" s="205"/>
      <c r="Z219" s="188"/>
      <c r="AA219" s="203"/>
    </row>
    <row r="220" spans="1:27" ht="13.5">
      <c r="A220" s="137" t="s">
        <v>92</v>
      </c>
      <c r="B220" s="138"/>
      <c r="C220" s="212">
        <f>C221+C225+C229+C234</f>
        <v>0</v>
      </c>
      <c r="D220" s="212">
        <f aca="true" t="shared" si="35" ref="D220:Y220">D221+D225+D229+D234</f>
        <v>0</v>
      </c>
      <c r="E220" s="213">
        <f t="shared" si="35"/>
        <v>3000000</v>
      </c>
      <c r="F220" s="214">
        <f t="shared" si="35"/>
        <v>3000000</v>
      </c>
      <c r="G220" s="214">
        <f t="shared" si="35"/>
        <v>0</v>
      </c>
      <c r="H220" s="214">
        <f t="shared" si="35"/>
        <v>0</v>
      </c>
      <c r="I220" s="214">
        <f t="shared" si="35"/>
        <v>0</v>
      </c>
      <c r="J220" s="214">
        <f t="shared" si="35"/>
        <v>0</v>
      </c>
      <c r="K220" s="214">
        <f t="shared" si="35"/>
        <v>0</v>
      </c>
      <c r="L220" s="214">
        <f t="shared" si="35"/>
        <v>0</v>
      </c>
      <c r="M220" s="214">
        <f t="shared" si="35"/>
        <v>0</v>
      </c>
      <c r="N220" s="214">
        <f t="shared" si="35"/>
        <v>0</v>
      </c>
      <c r="O220" s="214">
        <f t="shared" si="35"/>
        <v>0</v>
      </c>
      <c r="P220" s="214">
        <f t="shared" si="35"/>
        <v>0</v>
      </c>
      <c r="Q220" s="214">
        <f t="shared" si="35"/>
        <v>0</v>
      </c>
      <c r="R220" s="214">
        <f t="shared" si="35"/>
        <v>0</v>
      </c>
      <c r="S220" s="214">
        <f t="shared" si="35"/>
        <v>0</v>
      </c>
      <c r="T220" s="214">
        <f t="shared" si="35"/>
        <v>0</v>
      </c>
      <c r="U220" s="214">
        <f t="shared" si="35"/>
        <v>0</v>
      </c>
      <c r="V220" s="214">
        <f t="shared" si="35"/>
        <v>0</v>
      </c>
      <c r="W220" s="214">
        <f t="shared" si="35"/>
        <v>0</v>
      </c>
      <c r="X220" s="214">
        <f t="shared" si="35"/>
        <v>750000</v>
      </c>
      <c r="Y220" s="214">
        <f t="shared" si="35"/>
        <v>-750000</v>
      </c>
      <c r="Z220" s="187">
        <f>+IF(X220&lt;&gt;0,+(Y220/X220)*100,0)</f>
        <v>-100</v>
      </c>
      <c r="AA220" s="212">
        <f>AA221+AA225+AA229+AA234</f>
        <v>3000000</v>
      </c>
    </row>
    <row r="221" spans="1:27" ht="13.5">
      <c r="A221" s="215" t="s">
        <v>93</v>
      </c>
      <c r="B221" s="138"/>
      <c r="C221" s="209">
        <f>SUM(C222:C224)</f>
        <v>0</v>
      </c>
      <c r="D221" s="209">
        <f aca="true" t="shared" si="36" ref="D221:Y221">SUM(D222:D224)</f>
        <v>0</v>
      </c>
      <c r="E221" s="210">
        <f t="shared" si="36"/>
        <v>3000000</v>
      </c>
      <c r="F221" s="211">
        <f t="shared" si="36"/>
        <v>3000000</v>
      </c>
      <c r="G221" s="211">
        <f t="shared" si="36"/>
        <v>0</v>
      </c>
      <c r="H221" s="211">
        <f t="shared" si="36"/>
        <v>0</v>
      </c>
      <c r="I221" s="211">
        <f t="shared" si="36"/>
        <v>0</v>
      </c>
      <c r="J221" s="211">
        <f t="shared" si="36"/>
        <v>0</v>
      </c>
      <c r="K221" s="211">
        <f t="shared" si="36"/>
        <v>0</v>
      </c>
      <c r="L221" s="211">
        <f t="shared" si="36"/>
        <v>0</v>
      </c>
      <c r="M221" s="211">
        <f t="shared" si="36"/>
        <v>0</v>
      </c>
      <c r="N221" s="211">
        <f t="shared" si="36"/>
        <v>0</v>
      </c>
      <c r="O221" s="211">
        <f t="shared" si="36"/>
        <v>0</v>
      </c>
      <c r="P221" s="211">
        <f t="shared" si="36"/>
        <v>0</v>
      </c>
      <c r="Q221" s="211">
        <f t="shared" si="36"/>
        <v>0</v>
      </c>
      <c r="R221" s="211">
        <f t="shared" si="36"/>
        <v>0</v>
      </c>
      <c r="S221" s="211">
        <f t="shared" si="36"/>
        <v>0</v>
      </c>
      <c r="T221" s="211">
        <f t="shared" si="36"/>
        <v>0</v>
      </c>
      <c r="U221" s="211">
        <f t="shared" si="36"/>
        <v>0</v>
      </c>
      <c r="V221" s="211">
        <f t="shared" si="36"/>
        <v>0</v>
      </c>
      <c r="W221" s="211">
        <f t="shared" si="36"/>
        <v>0</v>
      </c>
      <c r="X221" s="211">
        <f t="shared" si="36"/>
        <v>750000</v>
      </c>
      <c r="Y221" s="211">
        <f t="shared" si="36"/>
        <v>-750000</v>
      </c>
      <c r="Z221" s="190">
        <f>+IF(X221&lt;&gt;0,+(Y221/X221)*100,0)</f>
        <v>-100</v>
      </c>
      <c r="AA221" s="209">
        <f>SUM(AA222:AA224)</f>
        <v>3000000</v>
      </c>
    </row>
    <row r="222" spans="1:27" ht="13.5">
      <c r="A222" s="216" t="s">
        <v>183</v>
      </c>
      <c r="B222" s="138"/>
      <c r="C222" s="203"/>
      <c r="D222" s="203"/>
      <c r="E222" s="204">
        <v>3000000</v>
      </c>
      <c r="F222" s="205">
        <v>3000000</v>
      </c>
      <c r="G222" s="205"/>
      <c r="H222" s="205"/>
      <c r="I222" s="205"/>
      <c r="J222" s="205"/>
      <c r="K222" s="205"/>
      <c r="L222" s="205"/>
      <c r="M222" s="205"/>
      <c r="N222" s="205"/>
      <c r="O222" s="205"/>
      <c r="P222" s="205"/>
      <c r="Q222" s="205"/>
      <c r="R222" s="205"/>
      <c r="S222" s="205"/>
      <c r="T222" s="205"/>
      <c r="U222" s="205"/>
      <c r="V222" s="205"/>
      <c r="W222" s="205"/>
      <c r="X222" s="205">
        <v>750000</v>
      </c>
      <c r="Y222" s="205">
        <v>-750000</v>
      </c>
      <c r="Z222" s="188">
        <v>-100</v>
      </c>
      <c r="AA222" s="203">
        <v>3000000</v>
      </c>
    </row>
    <row r="223" spans="1:27" ht="13.5">
      <c r="A223" s="216" t="s">
        <v>184</v>
      </c>
      <c r="B223" s="138"/>
      <c r="C223" s="203"/>
      <c r="D223" s="203"/>
      <c r="E223" s="204"/>
      <c r="F223" s="205"/>
      <c r="G223" s="205"/>
      <c r="H223" s="205"/>
      <c r="I223" s="205"/>
      <c r="J223" s="205"/>
      <c r="K223" s="205"/>
      <c r="L223" s="205"/>
      <c r="M223" s="205"/>
      <c r="N223" s="205"/>
      <c r="O223" s="205"/>
      <c r="P223" s="205"/>
      <c r="Q223" s="205"/>
      <c r="R223" s="205"/>
      <c r="S223" s="205"/>
      <c r="T223" s="205"/>
      <c r="U223" s="205"/>
      <c r="V223" s="205"/>
      <c r="W223" s="205"/>
      <c r="X223" s="205"/>
      <c r="Y223" s="205"/>
      <c r="Z223" s="188"/>
      <c r="AA223" s="203"/>
    </row>
    <row r="224" spans="1:27" ht="13.5">
      <c r="A224" s="216" t="s">
        <v>185</v>
      </c>
      <c r="B224" s="138"/>
      <c r="C224" s="203"/>
      <c r="D224" s="203"/>
      <c r="E224" s="204"/>
      <c r="F224" s="205"/>
      <c r="G224" s="205"/>
      <c r="H224" s="205"/>
      <c r="I224" s="205"/>
      <c r="J224" s="205"/>
      <c r="K224" s="205"/>
      <c r="L224" s="205"/>
      <c r="M224" s="205"/>
      <c r="N224" s="205"/>
      <c r="O224" s="205"/>
      <c r="P224" s="205"/>
      <c r="Q224" s="205"/>
      <c r="R224" s="205"/>
      <c r="S224" s="205"/>
      <c r="T224" s="205"/>
      <c r="U224" s="205"/>
      <c r="V224" s="205"/>
      <c r="W224" s="205"/>
      <c r="X224" s="205"/>
      <c r="Y224" s="205"/>
      <c r="Z224" s="188"/>
      <c r="AA224" s="203"/>
    </row>
    <row r="225" spans="1:27" ht="13.5">
      <c r="A225" s="215" t="s">
        <v>94</v>
      </c>
      <c r="B225" s="138"/>
      <c r="C225" s="192">
        <f>SUM(C226:C228)</f>
        <v>0</v>
      </c>
      <c r="D225" s="192">
        <f aca="true" t="shared" si="37" ref="D225:Y225">SUM(D226:D228)</f>
        <v>0</v>
      </c>
      <c r="E225" s="193">
        <f t="shared" si="37"/>
        <v>0</v>
      </c>
      <c r="F225" s="194">
        <f t="shared" si="37"/>
        <v>0</v>
      </c>
      <c r="G225" s="194">
        <f t="shared" si="37"/>
        <v>0</v>
      </c>
      <c r="H225" s="194">
        <f t="shared" si="37"/>
        <v>0</v>
      </c>
      <c r="I225" s="194">
        <f t="shared" si="37"/>
        <v>0</v>
      </c>
      <c r="J225" s="194">
        <f t="shared" si="37"/>
        <v>0</v>
      </c>
      <c r="K225" s="194">
        <f t="shared" si="37"/>
        <v>0</v>
      </c>
      <c r="L225" s="194">
        <f t="shared" si="37"/>
        <v>0</v>
      </c>
      <c r="M225" s="194">
        <f t="shared" si="37"/>
        <v>0</v>
      </c>
      <c r="N225" s="194">
        <f t="shared" si="37"/>
        <v>0</v>
      </c>
      <c r="O225" s="194">
        <f t="shared" si="37"/>
        <v>0</v>
      </c>
      <c r="P225" s="194">
        <f t="shared" si="37"/>
        <v>0</v>
      </c>
      <c r="Q225" s="194">
        <f t="shared" si="37"/>
        <v>0</v>
      </c>
      <c r="R225" s="194">
        <f t="shared" si="37"/>
        <v>0</v>
      </c>
      <c r="S225" s="194">
        <f t="shared" si="37"/>
        <v>0</v>
      </c>
      <c r="T225" s="194">
        <f t="shared" si="37"/>
        <v>0</v>
      </c>
      <c r="U225" s="194">
        <f t="shared" si="37"/>
        <v>0</v>
      </c>
      <c r="V225" s="194">
        <f t="shared" si="37"/>
        <v>0</v>
      </c>
      <c r="W225" s="194">
        <f t="shared" si="37"/>
        <v>0</v>
      </c>
      <c r="X225" s="194">
        <f t="shared" si="37"/>
        <v>0</v>
      </c>
      <c r="Y225" s="194">
        <f t="shared" si="37"/>
        <v>0</v>
      </c>
      <c r="Z225" s="183">
        <f>+IF(X225&lt;&gt;0,+(Y225/X225)*100,0)</f>
        <v>0</v>
      </c>
      <c r="AA225" s="192">
        <f>SUM(AA226:AA228)</f>
        <v>0</v>
      </c>
    </row>
    <row r="226" spans="1:27" ht="13.5">
      <c r="A226" s="216" t="s">
        <v>186</v>
      </c>
      <c r="B226" s="138"/>
      <c r="C226" s="203"/>
      <c r="D226" s="203"/>
      <c r="E226" s="204"/>
      <c r="F226" s="205"/>
      <c r="G226" s="205"/>
      <c r="H226" s="205"/>
      <c r="I226" s="205"/>
      <c r="J226" s="205"/>
      <c r="K226" s="205"/>
      <c r="L226" s="205"/>
      <c r="M226" s="205"/>
      <c r="N226" s="205"/>
      <c r="O226" s="205"/>
      <c r="P226" s="205"/>
      <c r="Q226" s="205"/>
      <c r="R226" s="205"/>
      <c r="S226" s="205"/>
      <c r="T226" s="205"/>
      <c r="U226" s="205"/>
      <c r="V226" s="205"/>
      <c r="W226" s="205"/>
      <c r="X226" s="205"/>
      <c r="Y226" s="205"/>
      <c r="Z226" s="188"/>
      <c r="AA226" s="203"/>
    </row>
    <row r="227" spans="1:27" ht="13.5">
      <c r="A227" s="216" t="s">
        <v>187</v>
      </c>
      <c r="B227" s="138"/>
      <c r="C227" s="203"/>
      <c r="D227" s="203"/>
      <c r="E227" s="204"/>
      <c r="F227" s="205"/>
      <c r="G227" s="205"/>
      <c r="H227" s="205"/>
      <c r="I227" s="205"/>
      <c r="J227" s="205"/>
      <c r="K227" s="205"/>
      <c r="L227" s="205"/>
      <c r="M227" s="205"/>
      <c r="N227" s="205"/>
      <c r="O227" s="205"/>
      <c r="P227" s="205"/>
      <c r="Q227" s="205"/>
      <c r="R227" s="205"/>
      <c r="S227" s="205"/>
      <c r="T227" s="205"/>
      <c r="U227" s="205"/>
      <c r="V227" s="205"/>
      <c r="W227" s="205"/>
      <c r="X227" s="205"/>
      <c r="Y227" s="205"/>
      <c r="Z227" s="188"/>
      <c r="AA227" s="203"/>
    </row>
    <row r="228" spans="1:27" ht="13.5">
      <c r="A228" s="216" t="s">
        <v>188</v>
      </c>
      <c r="B228" s="138"/>
      <c r="C228" s="206"/>
      <c r="D228" s="206"/>
      <c r="E228" s="207"/>
      <c r="F228" s="208"/>
      <c r="G228" s="208"/>
      <c r="H228" s="208"/>
      <c r="I228" s="208"/>
      <c r="J228" s="208"/>
      <c r="K228" s="208"/>
      <c r="L228" s="208"/>
      <c r="M228" s="208"/>
      <c r="N228" s="208"/>
      <c r="O228" s="208"/>
      <c r="P228" s="208"/>
      <c r="Q228" s="208"/>
      <c r="R228" s="208"/>
      <c r="S228" s="208"/>
      <c r="T228" s="208"/>
      <c r="U228" s="208"/>
      <c r="V228" s="208"/>
      <c r="W228" s="208"/>
      <c r="X228" s="208"/>
      <c r="Y228" s="208"/>
      <c r="Z228" s="189"/>
      <c r="AA228" s="206"/>
    </row>
    <row r="229" spans="1:27" ht="13.5">
      <c r="A229" s="215" t="s">
        <v>95</v>
      </c>
      <c r="B229" s="138"/>
      <c r="C229" s="192">
        <f>SUM(C230:C233)</f>
        <v>0</v>
      </c>
      <c r="D229" s="192">
        <f aca="true" t="shared" si="38" ref="D229:Y229">SUM(D230:D233)</f>
        <v>0</v>
      </c>
      <c r="E229" s="193">
        <f t="shared" si="38"/>
        <v>0</v>
      </c>
      <c r="F229" s="194">
        <f t="shared" si="38"/>
        <v>0</v>
      </c>
      <c r="G229" s="194">
        <f t="shared" si="38"/>
        <v>0</v>
      </c>
      <c r="H229" s="194">
        <f t="shared" si="38"/>
        <v>0</v>
      </c>
      <c r="I229" s="194">
        <f t="shared" si="38"/>
        <v>0</v>
      </c>
      <c r="J229" s="194">
        <f t="shared" si="38"/>
        <v>0</v>
      </c>
      <c r="K229" s="194">
        <f t="shared" si="38"/>
        <v>0</v>
      </c>
      <c r="L229" s="194">
        <f t="shared" si="38"/>
        <v>0</v>
      </c>
      <c r="M229" s="194">
        <f t="shared" si="38"/>
        <v>0</v>
      </c>
      <c r="N229" s="194">
        <f t="shared" si="38"/>
        <v>0</v>
      </c>
      <c r="O229" s="194">
        <f t="shared" si="38"/>
        <v>0</v>
      </c>
      <c r="P229" s="194">
        <f t="shared" si="38"/>
        <v>0</v>
      </c>
      <c r="Q229" s="194">
        <f t="shared" si="38"/>
        <v>0</v>
      </c>
      <c r="R229" s="194">
        <f t="shared" si="38"/>
        <v>0</v>
      </c>
      <c r="S229" s="194">
        <f t="shared" si="38"/>
        <v>0</v>
      </c>
      <c r="T229" s="194">
        <f t="shared" si="38"/>
        <v>0</v>
      </c>
      <c r="U229" s="194">
        <f t="shared" si="38"/>
        <v>0</v>
      </c>
      <c r="V229" s="194">
        <f t="shared" si="38"/>
        <v>0</v>
      </c>
      <c r="W229" s="194">
        <f t="shared" si="38"/>
        <v>0</v>
      </c>
      <c r="X229" s="194">
        <f t="shared" si="38"/>
        <v>0</v>
      </c>
      <c r="Y229" s="194">
        <f t="shared" si="38"/>
        <v>0</v>
      </c>
      <c r="Z229" s="183">
        <f>+IF(X229&lt;&gt;0,+(Y229/X229)*100,0)</f>
        <v>0</v>
      </c>
      <c r="AA229" s="192">
        <f>SUM(AA230:AA233)</f>
        <v>0</v>
      </c>
    </row>
    <row r="230" spans="1:27" ht="13.5">
      <c r="A230" s="216" t="s">
        <v>189</v>
      </c>
      <c r="B230" s="138"/>
      <c r="C230" s="203"/>
      <c r="D230" s="203"/>
      <c r="E230" s="204"/>
      <c r="F230" s="205"/>
      <c r="G230" s="205"/>
      <c r="H230" s="205"/>
      <c r="I230" s="205"/>
      <c r="J230" s="205"/>
      <c r="K230" s="205"/>
      <c r="L230" s="205"/>
      <c r="M230" s="205"/>
      <c r="N230" s="205"/>
      <c r="O230" s="205"/>
      <c r="P230" s="205"/>
      <c r="Q230" s="205"/>
      <c r="R230" s="205"/>
      <c r="S230" s="205"/>
      <c r="T230" s="205"/>
      <c r="U230" s="205"/>
      <c r="V230" s="205"/>
      <c r="W230" s="205"/>
      <c r="X230" s="205"/>
      <c r="Y230" s="205"/>
      <c r="Z230" s="188"/>
      <c r="AA230" s="203"/>
    </row>
    <row r="231" spans="1:27" ht="13.5">
      <c r="A231" s="216" t="s">
        <v>190</v>
      </c>
      <c r="B231" s="138"/>
      <c r="C231" s="203"/>
      <c r="D231" s="203"/>
      <c r="E231" s="204"/>
      <c r="F231" s="205"/>
      <c r="G231" s="205"/>
      <c r="H231" s="205"/>
      <c r="I231" s="205"/>
      <c r="J231" s="205"/>
      <c r="K231" s="205"/>
      <c r="L231" s="205"/>
      <c r="M231" s="205"/>
      <c r="N231" s="205"/>
      <c r="O231" s="205"/>
      <c r="P231" s="205"/>
      <c r="Q231" s="205"/>
      <c r="R231" s="205"/>
      <c r="S231" s="205"/>
      <c r="T231" s="205"/>
      <c r="U231" s="205"/>
      <c r="V231" s="205"/>
      <c r="W231" s="205"/>
      <c r="X231" s="205"/>
      <c r="Y231" s="205"/>
      <c r="Z231" s="188"/>
      <c r="AA231" s="203"/>
    </row>
    <row r="232" spans="1:27" ht="13.5">
      <c r="A232" s="216" t="s">
        <v>191</v>
      </c>
      <c r="B232" s="138"/>
      <c r="C232" s="203"/>
      <c r="D232" s="203"/>
      <c r="E232" s="204"/>
      <c r="F232" s="205"/>
      <c r="G232" s="205"/>
      <c r="H232" s="205"/>
      <c r="I232" s="205"/>
      <c r="J232" s="205"/>
      <c r="K232" s="205"/>
      <c r="L232" s="205"/>
      <c r="M232" s="205"/>
      <c r="N232" s="205"/>
      <c r="O232" s="205"/>
      <c r="P232" s="205"/>
      <c r="Q232" s="205"/>
      <c r="R232" s="205"/>
      <c r="S232" s="205"/>
      <c r="T232" s="205"/>
      <c r="U232" s="205"/>
      <c r="V232" s="205"/>
      <c r="W232" s="205"/>
      <c r="X232" s="205"/>
      <c r="Y232" s="205"/>
      <c r="Z232" s="188"/>
      <c r="AA232" s="203"/>
    </row>
    <row r="233" spans="1:27" ht="13.5">
      <c r="A233" s="216" t="s">
        <v>192</v>
      </c>
      <c r="B233" s="138"/>
      <c r="C233" s="203"/>
      <c r="D233" s="203"/>
      <c r="E233" s="204"/>
      <c r="F233" s="205"/>
      <c r="G233" s="205"/>
      <c r="H233" s="205"/>
      <c r="I233" s="205"/>
      <c r="J233" s="205"/>
      <c r="K233" s="205"/>
      <c r="L233" s="205"/>
      <c r="M233" s="205"/>
      <c r="N233" s="205"/>
      <c r="O233" s="205"/>
      <c r="P233" s="205"/>
      <c r="Q233" s="205"/>
      <c r="R233" s="205"/>
      <c r="S233" s="205"/>
      <c r="T233" s="205"/>
      <c r="U233" s="205"/>
      <c r="V233" s="205"/>
      <c r="W233" s="205"/>
      <c r="X233" s="205"/>
      <c r="Y233" s="205"/>
      <c r="Z233" s="188"/>
      <c r="AA233" s="203"/>
    </row>
    <row r="234" spans="1:27" ht="13.5">
      <c r="A234" s="215" t="s">
        <v>96</v>
      </c>
      <c r="B234" s="138"/>
      <c r="C234" s="192">
        <f>SUM(C235:C238)</f>
        <v>0</v>
      </c>
      <c r="D234" s="192">
        <f aca="true" t="shared" si="39" ref="D234:Y234">SUM(D235:D238)</f>
        <v>0</v>
      </c>
      <c r="E234" s="193">
        <f t="shared" si="39"/>
        <v>0</v>
      </c>
      <c r="F234" s="194">
        <f t="shared" si="39"/>
        <v>0</v>
      </c>
      <c r="G234" s="194">
        <f t="shared" si="39"/>
        <v>0</v>
      </c>
      <c r="H234" s="194">
        <f t="shared" si="39"/>
        <v>0</v>
      </c>
      <c r="I234" s="194">
        <f t="shared" si="39"/>
        <v>0</v>
      </c>
      <c r="J234" s="194">
        <f t="shared" si="39"/>
        <v>0</v>
      </c>
      <c r="K234" s="194">
        <f t="shared" si="39"/>
        <v>0</v>
      </c>
      <c r="L234" s="194">
        <f t="shared" si="39"/>
        <v>0</v>
      </c>
      <c r="M234" s="194">
        <f t="shared" si="39"/>
        <v>0</v>
      </c>
      <c r="N234" s="194">
        <f t="shared" si="39"/>
        <v>0</v>
      </c>
      <c r="O234" s="194">
        <f t="shared" si="39"/>
        <v>0</v>
      </c>
      <c r="P234" s="194">
        <f t="shared" si="39"/>
        <v>0</v>
      </c>
      <c r="Q234" s="194">
        <f t="shared" si="39"/>
        <v>0</v>
      </c>
      <c r="R234" s="194">
        <f t="shared" si="39"/>
        <v>0</v>
      </c>
      <c r="S234" s="194">
        <f t="shared" si="39"/>
        <v>0</v>
      </c>
      <c r="T234" s="194">
        <f t="shared" si="39"/>
        <v>0</v>
      </c>
      <c r="U234" s="194">
        <f t="shared" si="39"/>
        <v>0</v>
      </c>
      <c r="V234" s="194">
        <f t="shared" si="39"/>
        <v>0</v>
      </c>
      <c r="W234" s="194">
        <f t="shared" si="39"/>
        <v>0</v>
      </c>
      <c r="X234" s="194">
        <f t="shared" si="39"/>
        <v>0</v>
      </c>
      <c r="Y234" s="194">
        <f t="shared" si="39"/>
        <v>0</v>
      </c>
      <c r="Z234" s="183">
        <f>+IF(X234&lt;&gt;0,+(Y234/X234)*100,0)</f>
        <v>0</v>
      </c>
      <c r="AA234" s="192">
        <f>SUM(AA235:AA238)</f>
        <v>0</v>
      </c>
    </row>
    <row r="235" spans="1:27" ht="13.5">
      <c r="A235" s="216" t="s">
        <v>193</v>
      </c>
      <c r="B235" s="138"/>
      <c r="C235" s="206"/>
      <c r="D235" s="206"/>
      <c r="E235" s="207"/>
      <c r="F235" s="208"/>
      <c r="G235" s="208"/>
      <c r="H235" s="208"/>
      <c r="I235" s="208"/>
      <c r="J235" s="208"/>
      <c r="K235" s="208"/>
      <c r="L235" s="208"/>
      <c r="M235" s="208"/>
      <c r="N235" s="208"/>
      <c r="O235" s="208"/>
      <c r="P235" s="208"/>
      <c r="Q235" s="208"/>
      <c r="R235" s="208"/>
      <c r="S235" s="208"/>
      <c r="T235" s="208"/>
      <c r="U235" s="208"/>
      <c r="V235" s="208"/>
      <c r="W235" s="208"/>
      <c r="X235" s="208"/>
      <c r="Y235" s="208"/>
      <c r="Z235" s="189"/>
      <c r="AA235" s="206"/>
    </row>
    <row r="236" spans="1:27" ht="13.5">
      <c r="A236" s="216" t="s">
        <v>194</v>
      </c>
      <c r="B236" s="144"/>
      <c r="C236" s="203"/>
      <c r="D236" s="203"/>
      <c r="E236" s="204"/>
      <c r="F236" s="205"/>
      <c r="G236" s="205"/>
      <c r="H236" s="205"/>
      <c r="I236" s="205"/>
      <c r="J236" s="205"/>
      <c r="K236" s="205"/>
      <c r="L236" s="205"/>
      <c r="M236" s="205"/>
      <c r="N236" s="205"/>
      <c r="O236" s="205"/>
      <c r="P236" s="205"/>
      <c r="Q236" s="205"/>
      <c r="R236" s="205"/>
      <c r="S236" s="205"/>
      <c r="T236" s="205"/>
      <c r="U236" s="205"/>
      <c r="V236" s="205"/>
      <c r="W236" s="205"/>
      <c r="X236" s="205"/>
      <c r="Y236" s="205"/>
      <c r="Z236" s="188"/>
      <c r="AA236" s="203"/>
    </row>
    <row r="237" spans="1:27" ht="13.5">
      <c r="A237" s="216" t="s">
        <v>195</v>
      </c>
      <c r="B237" s="138"/>
      <c r="C237" s="203"/>
      <c r="D237" s="203"/>
      <c r="E237" s="204"/>
      <c r="F237" s="205"/>
      <c r="G237" s="205"/>
      <c r="H237" s="205"/>
      <c r="I237" s="205"/>
      <c r="J237" s="205"/>
      <c r="K237" s="205"/>
      <c r="L237" s="205"/>
      <c r="M237" s="205"/>
      <c r="N237" s="205"/>
      <c r="O237" s="205"/>
      <c r="P237" s="205"/>
      <c r="Q237" s="205"/>
      <c r="R237" s="205"/>
      <c r="S237" s="205"/>
      <c r="T237" s="205"/>
      <c r="U237" s="205"/>
      <c r="V237" s="205"/>
      <c r="W237" s="205"/>
      <c r="X237" s="205"/>
      <c r="Y237" s="205"/>
      <c r="Z237" s="188"/>
      <c r="AA237" s="203"/>
    </row>
    <row r="238" spans="1:27" ht="13.5">
      <c r="A238" s="216" t="s">
        <v>196</v>
      </c>
      <c r="B238" s="138"/>
      <c r="C238" s="203"/>
      <c r="D238" s="203"/>
      <c r="E238" s="204"/>
      <c r="F238" s="205"/>
      <c r="G238" s="205"/>
      <c r="H238" s="205"/>
      <c r="I238" s="205"/>
      <c r="J238" s="205"/>
      <c r="K238" s="205"/>
      <c r="L238" s="205"/>
      <c r="M238" s="205"/>
      <c r="N238" s="205"/>
      <c r="O238" s="205"/>
      <c r="P238" s="205"/>
      <c r="Q238" s="205"/>
      <c r="R238" s="205"/>
      <c r="S238" s="205"/>
      <c r="T238" s="205"/>
      <c r="U238" s="205"/>
      <c r="V238" s="205"/>
      <c r="W238" s="205"/>
      <c r="X238" s="205"/>
      <c r="Y238" s="205"/>
      <c r="Z238" s="188"/>
      <c r="AA238" s="203"/>
    </row>
    <row r="239" spans="1:27" ht="13.5">
      <c r="A239" s="137" t="s">
        <v>97</v>
      </c>
      <c r="B239" s="138"/>
      <c r="C239" s="192">
        <f>SUM(C240:C245)</f>
        <v>0</v>
      </c>
      <c r="D239" s="192">
        <f aca="true" t="shared" si="40" ref="D239:Y239">SUM(D240:D245)</f>
        <v>0</v>
      </c>
      <c r="E239" s="193">
        <f t="shared" si="40"/>
        <v>0</v>
      </c>
      <c r="F239" s="194">
        <f t="shared" si="40"/>
        <v>0</v>
      </c>
      <c r="G239" s="194">
        <f t="shared" si="40"/>
        <v>0</v>
      </c>
      <c r="H239" s="194">
        <f t="shared" si="40"/>
        <v>0</v>
      </c>
      <c r="I239" s="194">
        <f t="shared" si="40"/>
        <v>0</v>
      </c>
      <c r="J239" s="194">
        <f t="shared" si="40"/>
        <v>0</v>
      </c>
      <c r="K239" s="194">
        <f t="shared" si="40"/>
        <v>0</v>
      </c>
      <c r="L239" s="194">
        <f t="shared" si="40"/>
        <v>0</v>
      </c>
      <c r="M239" s="194">
        <f t="shared" si="40"/>
        <v>0</v>
      </c>
      <c r="N239" s="194">
        <f t="shared" si="40"/>
        <v>0</v>
      </c>
      <c r="O239" s="194">
        <f t="shared" si="40"/>
        <v>0</v>
      </c>
      <c r="P239" s="194">
        <f t="shared" si="40"/>
        <v>0</v>
      </c>
      <c r="Q239" s="194">
        <f t="shared" si="40"/>
        <v>0</v>
      </c>
      <c r="R239" s="194">
        <f t="shared" si="40"/>
        <v>0</v>
      </c>
      <c r="S239" s="194">
        <f t="shared" si="40"/>
        <v>0</v>
      </c>
      <c r="T239" s="194">
        <f t="shared" si="40"/>
        <v>0</v>
      </c>
      <c r="U239" s="194">
        <f t="shared" si="40"/>
        <v>0</v>
      </c>
      <c r="V239" s="194">
        <f t="shared" si="40"/>
        <v>0</v>
      </c>
      <c r="W239" s="194">
        <f t="shared" si="40"/>
        <v>0</v>
      </c>
      <c r="X239" s="194">
        <f t="shared" si="40"/>
        <v>0</v>
      </c>
      <c r="Y239" s="194">
        <f t="shared" si="40"/>
        <v>0</v>
      </c>
      <c r="Z239" s="183">
        <f>+IF(X239&lt;&gt;0,+(Y239/X239)*100,0)</f>
        <v>0</v>
      </c>
      <c r="AA239" s="192">
        <f>SUM(AA240:AA245)</f>
        <v>0</v>
      </c>
    </row>
    <row r="240" spans="1:27" ht="13.5">
      <c r="A240" s="215" t="s">
        <v>197</v>
      </c>
      <c r="B240" s="144"/>
      <c r="C240" s="203"/>
      <c r="D240" s="203"/>
      <c r="E240" s="204"/>
      <c r="F240" s="205"/>
      <c r="G240" s="205"/>
      <c r="H240" s="205"/>
      <c r="I240" s="205"/>
      <c r="J240" s="205"/>
      <c r="K240" s="205"/>
      <c r="L240" s="205"/>
      <c r="M240" s="205"/>
      <c r="N240" s="205"/>
      <c r="O240" s="205"/>
      <c r="P240" s="205"/>
      <c r="Q240" s="205"/>
      <c r="R240" s="205"/>
      <c r="S240" s="205"/>
      <c r="T240" s="205"/>
      <c r="U240" s="205"/>
      <c r="V240" s="205"/>
      <c r="W240" s="205"/>
      <c r="X240" s="205"/>
      <c r="Y240" s="205"/>
      <c r="Z240" s="188"/>
      <c r="AA240" s="203"/>
    </row>
    <row r="241" spans="1:27" ht="13.5">
      <c r="A241" s="215" t="s">
        <v>198</v>
      </c>
      <c r="B241" s="138"/>
      <c r="C241" s="203"/>
      <c r="D241" s="203"/>
      <c r="E241" s="204"/>
      <c r="F241" s="205"/>
      <c r="G241" s="205"/>
      <c r="H241" s="205"/>
      <c r="I241" s="205"/>
      <c r="J241" s="205"/>
      <c r="K241" s="205"/>
      <c r="L241" s="205"/>
      <c r="M241" s="205"/>
      <c r="N241" s="205"/>
      <c r="O241" s="205"/>
      <c r="P241" s="205"/>
      <c r="Q241" s="205"/>
      <c r="R241" s="205"/>
      <c r="S241" s="205"/>
      <c r="T241" s="205"/>
      <c r="U241" s="205"/>
      <c r="V241" s="205"/>
      <c r="W241" s="205"/>
      <c r="X241" s="205"/>
      <c r="Y241" s="205"/>
      <c r="Z241" s="188"/>
      <c r="AA241" s="203"/>
    </row>
    <row r="242" spans="1:27" ht="13.5">
      <c r="A242" s="215" t="s">
        <v>199</v>
      </c>
      <c r="B242" s="138"/>
      <c r="C242" s="203"/>
      <c r="D242" s="203"/>
      <c r="E242" s="204"/>
      <c r="F242" s="205"/>
      <c r="G242" s="205"/>
      <c r="H242" s="205"/>
      <c r="I242" s="205"/>
      <c r="J242" s="205"/>
      <c r="K242" s="205"/>
      <c r="L242" s="205"/>
      <c r="M242" s="205"/>
      <c r="N242" s="205"/>
      <c r="O242" s="205"/>
      <c r="P242" s="205"/>
      <c r="Q242" s="205"/>
      <c r="R242" s="205"/>
      <c r="S242" s="205"/>
      <c r="T242" s="205"/>
      <c r="U242" s="205"/>
      <c r="V242" s="205"/>
      <c r="W242" s="205"/>
      <c r="X242" s="205"/>
      <c r="Y242" s="205"/>
      <c r="Z242" s="188"/>
      <c r="AA242" s="203"/>
    </row>
    <row r="243" spans="1:27" ht="13.5">
      <c r="A243" s="215" t="s">
        <v>200</v>
      </c>
      <c r="B243" s="138"/>
      <c r="C243" s="206"/>
      <c r="D243" s="206"/>
      <c r="E243" s="207"/>
      <c r="F243" s="208"/>
      <c r="G243" s="208"/>
      <c r="H243" s="208"/>
      <c r="I243" s="208"/>
      <c r="J243" s="208"/>
      <c r="K243" s="208"/>
      <c r="L243" s="208"/>
      <c r="M243" s="208"/>
      <c r="N243" s="208"/>
      <c r="O243" s="208"/>
      <c r="P243" s="208"/>
      <c r="Q243" s="208"/>
      <c r="R243" s="208"/>
      <c r="S243" s="208"/>
      <c r="T243" s="208"/>
      <c r="U243" s="208"/>
      <c r="V243" s="208"/>
      <c r="W243" s="208"/>
      <c r="X243" s="208"/>
      <c r="Y243" s="208"/>
      <c r="Z243" s="189"/>
      <c r="AA243" s="206"/>
    </row>
    <row r="244" spans="1:27" ht="13.5">
      <c r="A244" s="215" t="s">
        <v>201</v>
      </c>
      <c r="B244" s="138"/>
      <c r="C244" s="203"/>
      <c r="D244" s="203"/>
      <c r="E244" s="204"/>
      <c r="F244" s="205"/>
      <c r="G244" s="205"/>
      <c r="H244" s="205"/>
      <c r="I244" s="205"/>
      <c r="J244" s="205"/>
      <c r="K244" s="205"/>
      <c r="L244" s="205"/>
      <c r="M244" s="205"/>
      <c r="N244" s="205"/>
      <c r="O244" s="205"/>
      <c r="P244" s="205"/>
      <c r="Q244" s="205"/>
      <c r="R244" s="205"/>
      <c r="S244" s="205"/>
      <c r="T244" s="205"/>
      <c r="U244" s="205"/>
      <c r="V244" s="205"/>
      <c r="W244" s="205"/>
      <c r="X244" s="205"/>
      <c r="Y244" s="205"/>
      <c r="Z244" s="188"/>
      <c r="AA244" s="203"/>
    </row>
    <row r="245" spans="1:27" ht="13.5">
      <c r="A245" s="215" t="s">
        <v>202</v>
      </c>
      <c r="B245" s="144"/>
      <c r="C245" s="203"/>
      <c r="D245" s="203"/>
      <c r="E245" s="204"/>
      <c r="F245" s="205"/>
      <c r="G245" s="205"/>
      <c r="H245" s="205"/>
      <c r="I245" s="205"/>
      <c r="J245" s="205"/>
      <c r="K245" s="205"/>
      <c r="L245" s="205"/>
      <c r="M245" s="205"/>
      <c r="N245" s="205"/>
      <c r="O245" s="205"/>
      <c r="P245" s="205"/>
      <c r="Q245" s="205"/>
      <c r="R245" s="205"/>
      <c r="S245" s="205"/>
      <c r="T245" s="205"/>
      <c r="U245" s="205"/>
      <c r="V245" s="205"/>
      <c r="W245" s="205"/>
      <c r="X245" s="205"/>
      <c r="Y245" s="205"/>
      <c r="Z245" s="188"/>
      <c r="AA245" s="203"/>
    </row>
    <row r="246" spans="1:27" ht="13.5">
      <c r="A246" s="217" t="s">
        <v>102</v>
      </c>
      <c r="B246" s="146" t="s">
        <v>103</v>
      </c>
      <c r="C246" s="174">
        <f aca="true" t="shared" si="41" ref="C246:Y246">C127+C147+C196+C220+C239</f>
        <v>0</v>
      </c>
      <c r="D246" s="174">
        <f t="shared" si="41"/>
        <v>0</v>
      </c>
      <c r="E246" s="175">
        <f t="shared" si="41"/>
        <v>155511345</v>
      </c>
      <c r="F246" s="73">
        <f t="shared" si="41"/>
        <v>155511345</v>
      </c>
      <c r="G246" s="73">
        <f t="shared" si="41"/>
        <v>12436014</v>
      </c>
      <c r="H246" s="73">
        <f t="shared" si="41"/>
        <v>0</v>
      </c>
      <c r="I246" s="73">
        <f t="shared" si="41"/>
        <v>0</v>
      </c>
      <c r="J246" s="73">
        <f t="shared" si="41"/>
        <v>12436014</v>
      </c>
      <c r="K246" s="73">
        <f t="shared" si="41"/>
        <v>0</v>
      </c>
      <c r="L246" s="73">
        <f t="shared" si="41"/>
        <v>0</v>
      </c>
      <c r="M246" s="73">
        <f t="shared" si="41"/>
        <v>0</v>
      </c>
      <c r="N246" s="73">
        <f t="shared" si="41"/>
        <v>0</v>
      </c>
      <c r="O246" s="73">
        <f t="shared" si="41"/>
        <v>0</v>
      </c>
      <c r="P246" s="73">
        <f t="shared" si="41"/>
        <v>0</v>
      </c>
      <c r="Q246" s="73">
        <f t="shared" si="41"/>
        <v>0</v>
      </c>
      <c r="R246" s="73">
        <f t="shared" si="41"/>
        <v>0</v>
      </c>
      <c r="S246" s="73">
        <f t="shared" si="41"/>
        <v>0</v>
      </c>
      <c r="T246" s="73">
        <f t="shared" si="41"/>
        <v>0</v>
      </c>
      <c r="U246" s="73">
        <f t="shared" si="41"/>
        <v>0</v>
      </c>
      <c r="V246" s="73">
        <f t="shared" si="41"/>
        <v>0</v>
      </c>
      <c r="W246" s="73">
        <f t="shared" si="41"/>
        <v>12436014</v>
      </c>
      <c r="X246" s="73">
        <f t="shared" si="41"/>
        <v>38877699</v>
      </c>
      <c r="Y246" s="73">
        <f t="shared" si="41"/>
        <v>-26441685</v>
      </c>
      <c r="Z246" s="176">
        <f>+IF(X246&lt;&gt;0,+(Y246/X246)*100,0)</f>
        <v>-68.01247419503916</v>
      </c>
      <c r="AA246" s="174">
        <f>AA127+AA147+AA196+AA220+AA239</f>
        <v>155511345</v>
      </c>
    </row>
    <row r="247" spans="1:27" ht="13.5">
      <c r="A247" s="191" t="s">
        <v>464</v>
      </c>
      <c r="B247" s="151"/>
      <c r="C247" s="177">
        <f>+C124-C246</f>
        <v>0</v>
      </c>
      <c r="D247" s="177">
        <f aca="true" t="shared" si="42" ref="D247:AA247">+D124-D246</f>
        <v>0</v>
      </c>
      <c r="E247" s="178">
        <f t="shared" si="42"/>
        <v>-155511345</v>
      </c>
      <c r="F247" s="179">
        <f t="shared" si="42"/>
        <v>-155511345</v>
      </c>
      <c r="G247" s="179">
        <f t="shared" si="42"/>
        <v>40066402</v>
      </c>
      <c r="H247" s="179">
        <f t="shared" si="42"/>
        <v>0</v>
      </c>
      <c r="I247" s="179">
        <f t="shared" si="42"/>
        <v>0</v>
      </c>
      <c r="J247" s="179">
        <f t="shared" si="42"/>
        <v>40066402</v>
      </c>
      <c r="K247" s="179">
        <f t="shared" si="42"/>
        <v>0</v>
      </c>
      <c r="L247" s="179">
        <f t="shared" si="42"/>
        <v>0</v>
      </c>
      <c r="M247" s="179">
        <f t="shared" si="42"/>
        <v>0</v>
      </c>
      <c r="N247" s="179">
        <f t="shared" si="42"/>
        <v>0</v>
      </c>
      <c r="O247" s="179">
        <f t="shared" si="42"/>
        <v>0</v>
      </c>
      <c r="P247" s="179">
        <f t="shared" si="42"/>
        <v>0</v>
      </c>
      <c r="Q247" s="179">
        <f t="shared" si="42"/>
        <v>0</v>
      </c>
      <c r="R247" s="179">
        <f t="shared" si="42"/>
        <v>0</v>
      </c>
      <c r="S247" s="179">
        <f t="shared" si="42"/>
        <v>0</v>
      </c>
      <c r="T247" s="179">
        <f t="shared" si="42"/>
        <v>0</v>
      </c>
      <c r="U247" s="179">
        <f t="shared" si="42"/>
        <v>0</v>
      </c>
      <c r="V247" s="179">
        <f t="shared" si="42"/>
        <v>0</v>
      </c>
      <c r="W247" s="179">
        <f t="shared" si="42"/>
        <v>40066402</v>
      </c>
      <c r="X247" s="179">
        <f t="shared" si="42"/>
        <v>-38877699</v>
      </c>
      <c r="Y247" s="179">
        <f t="shared" si="42"/>
        <v>78944101</v>
      </c>
      <c r="Z247" s="180">
        <f>+IF(X247&lt;&gt;0,+(Y247/X247)*100,0)</f>
        <v>-203.05754463503612</v>
      </c>
      <c r="AA247" s="177">
        <f t="shared" si="42"/>
        <v>-155511345</v>
      </c>
    </row>
    <row r="248" spans="1:27" ht="13.5">
      <c r="A248" s="152" t="s">
        <v>458</v>
      </c>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row>
    <row r="249" spans="1:27" ht="13.5">
      <c r="A249" s="154" t="s">
        <v>459</v>
      </c>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row>
    <row r="250" spans="1:27" ht="13.5">
      <c r="A250" s="156" t="s">
        <v>460</v>
      </c>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row>
    <row r="251" spans="1:27" ht="13.5">
      <c r="A251" s="154" t="s">
        <v>465</v>
      </c>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row>
    <row r="252" spans="1:27" ht="12.75">
      <c r="A252" s="157" t="s">
        <v>466</v>
      </c>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row>
  </sheetData>
  <sheetProtection/>
  <mergeCells count="2">
    <mergeCell ref="A1:AA1"/>
    <mergeCell ref="E2:AA2"/>
  </mergeCells>
  <printOptions horizontalCentered="1"/>
  <pageMargins left="0.551181102362205" right="0.551181102362205" top="0.590551181102362" bottom="0.31" header="0.31496062992126" footer="0.31496062992126"/>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A62"/>
  <sheetViews>
    <sheetView showGridLines="0" zoomScalePageLayoutView="0" workbookViewId="0" topLeftCell="A1">
      <selection activeCell="B2" sqref="B2"/>
    </sheetView>
  </sheetViews>
  <sheetFormatPr defaultColWidth="9.140625" defaultRowHeight="12.75"/>
  <cols>
    <col min="1" max="1" width="35.7109375" style="0" customWidth="1"/>
    <col min="2" max="2" width="3.8515625" style="0" bestFit="1"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18" customHeight="1">
      <c r="A1" s="407" t="s">
        <v>203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ht="24.75" customHeight="1">
      <c r="A2" s="165" t="s">
        <v>1</v>
      </c>
      <c r="B2" s="136" t="s">
        <v>463</v>
      </c>
      <c r="C2" s="123" t="s">
        <v>2</v>
      </c>
      <c r="D2" s="123" t="s">
        <v>3</v>
      </c>
      <c r="E2" s="411" t="s">
        <v>4</v>
      </c>
      <c r="F2" s="409"/>
      <c r="G2" s="409"/>
      <c r="H2" s="409"/>
      <c r="I2" s="409"/>
      <c r="J2" s="409"/>
      <c r="K2" s="409"/>
      <c r="L2" s="409"/>
      <c r="M2" s="409"/>
      <c r="N2" s="409"/>
      <c r="O2" s="409"/>
      <c r="P2" s="409"/>
      <c r="Q2" s="409"/>
      <c r="R2" s="409"/>
      <c r="S2" s="409"/>
      <c r="T2" s="409"/>
      <c r="U2" s="409"/>
      <c r="V2" s="409"/>
      <c r="W2" s="409"/>
      <c r="X2" s="409"/>
      <c r="Y2" s="409"/>
      <c r="Z2" s="409"/>
      <c r="AA2" s="410"/>
    </row>
    <row r="3" spans="1:27" ht="24.75" customHeight="1">
      <c r="A3" s="167" t="s">
        <v>5</v>
      </c>
      <c r="B3" s="168"/>
      <c r="C3" s="169" t="s">
        <v>6</v>
      </c>
      <c r="D3" s="169" t="s">
        <v>6</v>
      </c>
      <c r="E3" s="48" t="s">
        <v>7</v>
      </c>
      <c r="F3" s="49" t="s">
        <v>8</v>
      </c>
      <c r="G3" s="49" t="s">
        <v>9</v>
      </c>
      <c r="H3" s="49" t="s">
        <v>10</v>
      </c>
      <c r="I3" s="49" t="s">
        <v>11</v>
      </c>
      <c r="J3" s="49" t="s">
        <v>12</v>
      </c>
      <c r="K3" s="49" t="s">
        <v>13</v>
      </c>
      <c r="L3" s="49" t="s">
        <v>14</v>
      </c>
      <c r="M3" s="49" t="s">
        <v>15</v>
      </c>
      <c r="N3" s="49" t="s">
        <v>16</v>
      </c>
      <c r="O3" s="49" t="s">
        <v>17</v>
      </c>
      <c r="P3" s="49" t="s">
        <v>18</v>
      </c>
      <c r="Q3" s="49" t="s">
        <v>19</v>
      </c>
      <c r="R3" s="49" t="s">
        <v>20</v>
      </c>
      <c r="S3" s="49" t="s">
        <v>21</v>
      </c>
      <c r="T3" s="49" t="s">
        <v>22</v>
      </c>
      <c r="U3" s="49" t="s">
        <v>23</v>
      </c>
      <c r="V3" s="49" t="s">
        <v>24</v>
      </c>
      <c r="W3" s="49" t="s">
        <v>25</v>
      </c>
      <c r="X3" s="49" t="s">
        <v>26</v>
      </c>
      <c r="Y3" s="49" t="s">
        <v>27</v>
      </c>
      <c r="Z3" s="49" t="s">
        <v>28</v>
      </c>
      <c r="AA3" s="51" t="s">
        <v>29</v>
      </c>
    </row>
    <row r="4" spans="1:27" ht="13.5">
      <c r="A4" s="148" t="s">
        <v>204</v>
      </c>
      <c r="B4" s="225"/>
      <c r="C4" s="170"/>
      <c r="D4" s="170"/>
      <c r="E4" s="171"/>
      <c r="F4" s="172"/>
      <c r="G4" s="172"/>
      <c r="H4" s="172"/>
      <c r="I4" s="172"/>
      <c r="J4" s="172"/>
      <c r="K4" s="172"/>
      <c r="L4" s="172"/>
      <c r="M4" s="172"/>
      <c r="N4" s="172"/>
      <c r="O4" s="172"/>
      <c r="P4" s="172"/>
      <c r="Q4" s="172"/>
      <c r="R4" s="172"/>
      <c r="S4" s="172"/>
      <c r="T4" s="172"/>
      <c r="U4" s="172"/>
      <c r="V4" s="172"/>
      <c r="W4" s="172"/>
      <c r="X4" s="172"/>
      <c r="Y4" s="172"/>
      <c r="Z4" s="226"/>
      <c r="AA4" s="170"/>
    </row>
    <row r="5" spans="1:27" ht="13.5">
      <c r="A5" s="227" t="s">
        <v>31</v>
      </c>
      <c r="B5" s="228"/>
      <c r="C5" s="160"/>
      <c r="D5" s="160"/>
      <c r="E5" s="161"/>
      <c r="F5" s="61"/>
      <c r="G5" s="61"/>
      <c r="H5" s="61"/>
      <c r="I5" s="61"/>
      <c r="J5" s="61"/>
      <c r="K5" s="61"/>
      <c r="L5" s="61"/>
      <c r="M5" s="61"/>
      <c r="N5" s="61"/>
      <c r="O5" s="61"/>
      <c r="P5" s="61"/>
      <c r="Q5" s="61"/>
      <c r="R5" s="61"/>
      <c r="S5" s="61"/>
      <c r="T5" s="61"/>
      <c r="U5" s="61"/>
      <c r="V5" s="61"/>
      <c r="W5" s="61"/>
      <c r="X5" s="61"/>
      <c r="Y5" s="61"/>
      <c r="Z5" s="142"/>
      <c r="AA5" s="160"/>
    </row>
    <row r="6" spans="1:27" ht="13.5">
      <c r="A6" s="227" t="s">
        <v>69</v>
      </c>
      <c r="B6" s="228"/>
      <c r="C6" s="160"/>
      <c r="D6" s="160"/>
      <c r="E6" s="161"/>
      <c r="F6" s="61"/>
      <c r="G6" s="61">
        <v>384</v>
      </c>
      <c r="H6" s="61"/>
      <c r="I6" s="61"/>
      <c r="J6" s="61">
        <v>384</v>
      </c>
      <c r="K6" s="61"/>
      <c r="L6" s="61"/>
      <c r="M6" s="61"/>
      <c r="N6" s="61"/>
      <c r="O6" s="61"/>
      <c r="P6" s="61"/>
      <c r="Q6" s="61"/>
      <c r="R6" s="61"/>
      <c r="S6" s="61"/>
      <c r="T6" s="61"/>
      <c r="U6" s="61"/>
      <c r="V6" s="61"/>
      <c r="W6" s="61">
        <v>384</v>
      </c>
      <c r="X6" s="61"/>
      <c r="Y6" s="61">
        <v>384</v>
      </c>
      <c r="Z6" s="142"/>
      <c r="AA6" s="160"/>
    </row>
    <row r="7" spans="1:27" ht="13.5">
      <c r="A7" s="229" t="s">
        <v>70</v>
      </c>
      <c r="B7" s="228"/>
      <c r="C7" s="160"/>
      <c r="D7" s="160"/>
      <c r="E7" s="161"/>
      <c r="F7" s="61"/>
      <c r="G7" s="61"/>
      <c r="H7" s="61"/>
      <c r="I7" s="61"/>
      <c r="J7" s="61"/>
      <c r="K7" s="61"/>
      <c r="L7" s="61"/>
      <c r="M7" s="61"/>
      <c r="N7" s="61"/>
      <c r="O7" s="61"/>
      <c r="P7" s="61"/>
      <c r="Q7" s="61"/>
      <c r="R7" s="61"/>
      <c r="S7" s="61"/>
      <c r="T7" s="61"/>
      <c r="U7" s="61"/>
      <c r="V7" s="61"/>
      <c r="W7" s="61"/>
      <c r="X7" s="61"/>
      <c r="Y7" s="61"/>
      <c r="Z7" s="142"/>
      <c r="AA7" s="160"/>
    </row>
    <row r="8" spans="1:27" ht="13.5">
      <c r="A8" s="229" t="s">
        <v>71</v>
      </c>
      <c r="B8" s="228"/>
      <c r="C8" s="160"/>
      <c r="D8" s="160"/>
      <c r="E8" s="161"/>
      <c r="F8" s="61"/>
      <c r="G8" s="61"/>
      <c r="H8" s="61"/>
      <c r="I8" s="61"/>
      <c r="J8" s="61"/>
      <c r="K8" s="61"/>
      <c r="L8" s="61"/>
      <c r="M8" s="61"/>
      <c r="N8" s="61"/>
      <c r="O8" s="61"/>
      <c r="P8" s="61"/>
      <c r="Q8" s="61"/>
      <c r="R8" s="61"/>
      <c r="S8" s="61"/>
      <c r="T8" s="61"/>
      <c r="U8" s="61"/>
      <c r="V8" s="61"/>
      <c r="W8" s="61"/>
      <c r="X8" s="61"/>
      <c r="Y8" s="61"/>
      <c r="Z8" s="142"/>
      <c r="AA8" s="160"/>
    </row>
    <row r="9" spans="1:27" ht="13.5">
      <c r="A9" s="229" t="s">
        <v>72</v>
      </c>
      <c r="B9" s="228"/>
      <c r="C9" s="160"/>
      <c r="D9" s="160"/>
      <c r="E9" s="161"/>
      <c r="F9" s="61"/>
      <c r="G9" s="61"/>
      <c r="H9" s="61"/>
      <c r="I9" s="61"/>
      <c r="J9" s="61"/>
      <c r="K9" s="61"/>
      <c r="L9" s="61"/>
      <c r="M9" s="61"/>
      <c r="N9" s="61"/>
      <c r="O9" s="61"/>
      <c r="P9" s="61"/>
      <c r="Q9" s="61"/>
      <c r="R9" s="61"/>
      <c r="S9" s="61"/>
      <c r="T9" s="61"/>
      <c r="U9" s="61"/>
      <c r="V9" s="61"/>
      <c r="W9" s="61"/>
      <c r="X9" s="61"/>
      <c r="Y9" s="61"/>
      <c r="Z9" s="142"/>
      <c r="AA9" s="160"/>
    </row>
    <row r="10" spans="1:27" ht="13.5">
      <c r="A10" s="229"/>
      <c r="B10" s="228"/>
      <c r="C10" s="160"/>
      <c r="D10" s="160"/>
      <c r="E10" s="161"/>
      <c r="F10" s="55"/>
      <c r="G10" s="55"/>
      <c r="H10" s="55"/>
      <c r="I10" s="55"/>
      <c r="J10" s="55"/>
      <c r="K10" s="55"/>
      <c r="L10" s="55"/>
      <c r="M10" s="55"/>
      <c r="N10" s="55"/>
      <c r="O10" s="55"/>
      <c r="P10" s="55"/>
      <c r="Q10" s="55"/>
      <c r="R10" s="55"/>
      <c r="S10" s="55"/>
      <c r="T10" s="55"/>
      <c r="U10" s="55"/>
      <c r="V10" s="55"/>
      <c r="W10" s="55"/>
      <c r="X10" s="55"/>
      <c r="Y10" s="55"/>
      <c r="Z10" s="230"/>
      <c r="AA10" s="132"/>
    </row>
    <row r="11" spans="1:27" ht="13.5">
      <c r="A11" s="229" t="s">
        <v>205</v>
      </c>
      <c r="B11" s="231"/>
      <c r="C11" s="160"/>
      <c r="D11" s="160"/>
      <c r="E11" s="161"/>
      <c r="F11" s="61"/>
      <c r="G11" s="61">
        <v>124409</v>
      </c>
      <c r="H11" s="61"/>
      <c r="I11" s="61"/>
      <c r="J11" s="61">
        <v>124409</v>
      </c>
      <c r="K11" s="61"/>
      <c r="L11" s="61"/>
      <c r="M11" s="61"/>
      <c r="N11" s="61"/>
      <c r="O11" s="61"/>
      <c r="P11" s="61"/>
      <c r="Q11" s="61"/>
      <c r="R11" s="61"/>
      <c r="S11" s="61"/>
      <c r="T11" s="61"/>
      <c r="U11" s="61"/>
      <c r="V11" s="61"/>
      <c r="W11" s="61">
        <v>124409</v>
      </c>
      <c r="X11" s="61"/>
      <c r="Y11" s="61">
        <v>124409</v>
      </c>
      <c r="Z11" s="142"/>
      <c r="AA11" s="160"/>
    </row>
    <row r="12" spans="1:27" ht="13.5">
      <c r="A12" s="227" t="s">
        <v>206</v>
      </c>
      <c r="B12" s="231"/>
      <c r="C12" s="160"/>
      <c r="D12" s="160"/>
      <c r="E12" s="161"/>
      <c r="F12" s="61"/>
      <c r="G12" s="61"/>
      <c r="H12" s="61"/>
      <c r="I12" s="61"/>
      <c r="J12" s="61"/>
      <c r="K12" s="61"/>
      <c r="L12" s="61"/>
      <c r="M12" s="61"/>
      <c r="N12" s="61"/>
      <c r="O12" s="61"/>
      <c r="P12" s="61"/>
      <c r="Q12" s="61"/>
      <c r="R12" s="61"/>
      <c r="S12" s="61"/>
      <c r="T12" s="61"/>
      <c r="U12" s="61"/>
      <c r="V12" s="61"/>
      <c r="W12" s="61"/>
      <c r="X12" s="61"/>
      <c r="Y12" s="61"/>
      <c r="Z12" s="142"/>
      <c r="AA12" s="160"/>
    </row>
    <row r="13" spans="1:27" ht="13.5">
      <c r="A13" s="227" t="s">
        <v>73</v>
      </c>
      <c r="B13" s="231"/>
      <c r="C13" s="160"/>
      <c r="D13" s="160"/>
      <c r="E13" s="161"/>
      <c r="F13" s="61"/>
      <c r="G13" s="61"/>
      <c r="H13" s="61"/>
      <c r="I13" s="61"/>
      <c r="J13" s="61"/>
      <c r="K13" s="61"/>
      <c r="L13" s="61"/>
      <c r="M13" s="61"/>
      <c r="N13" s="61"/>
      <c r="O13" s="61"/>
      <c r="P13" s="61"/>
      <c r="Q13" s="61"/>
      <c r="R13" s="61"/>
      <c r="S13" s="61"/>
      <c r="T13" s="61"/>
      <c r="U13" s="61"/>
      <c r="V13" s="61"/>
      <c r="W13" s="61"/>
      <c r="X13" s="61"/>
      <c r="Y13" s="61"/>
      <c r="Z13" s="142"/>
      <c r="AA13" s="160"/>
    </row>
    <row r="14" spans="1:27" ht="13.5">
      <c r="A14" s="227" t="s">
        <v>207</v>
      </c>
      <c r="B14" s="231"/>
      <c r="C14" s="160"/>
      <c r="D14" s="160"/>
      <c r="E14" s="161"/>
      <c r="F14" s="61"/>
      <c r="G14" s="61">
        <v>5023</v>
      </c>
      <c r="H14" s="61"/>
      <c r="I14" s="61"/>
      <c r="J14" s="61">
        <v>5023</v>
      </c>
      <c r="K14" s="61"/>
      <c r="L14" s="61"/>
      <c r="M14" s="61"/>
      <c r="N14" s="61"/>
      <c r="O14" s="61"/>
      <c r="P14" s="61"/>
      <c r="Q14" s="61"/>
      <c r="R14" s="61"/>
      <c r="S14" s="61"/>
      <c r="T14" s="61"/>
      <c r="U14" s="61"/>
      <c r="V14" s="61"/>
      <c r="W14" s="61">
        <v>5023</v>
      </c>
      <c r="X14" s="61"/>
      <c r="Y14" s="61">
        <v>5023</v>
      </c>
      <c r="Z14" s="142"/>
      <c r="AA14" s="160"/>
    </row>
    <row r="15" spans="1:27" ht="13.5">
      <c r="A15" s="227" t="s">
        <v>208</v>
      </c>
      <c r="B15" s="231"/>
      <c r="C15" s="160"/>
      <c r="D15" s="160"/>
      <c r="E15" s="161"/>
      <c r="F15" s="61"/>
      <c r="G15" s="61">
        <v>700</v>
      </c>
      <c r="H15" s="61"/>
      <c r="I15" s="61"/>
      <c r="J15" s="61">
        <v>700</v>
      </c>
      <c r="K15" s="61"/>
      <c r="L15" s="61"/>
      <c r="M15" s="61"/>
      <c r="N15" s="61"/>
      <c r="O15" s="61"/>
      <c r="P15" s="61"/>
      <c r="Q15" s="61"/>
      <c r="R15" s="61"/>
      <c r="S15" s="61"/>
      <c r="T15" s="61"/>
      <c r="U15" s="61"/>
      <c r="V15" s="61"/>
      <c r="W15" s="61">
        <v>700</v>
      </c>
      <c r="X15" s="61"/>
      <c r="Y15" s="61">
        <v>700</v>
      </c>
      <c r="Z15" s="142"/>
      <c r="AA15" s="160"/>
    </row>
    <row r="16" spans="1:27" ht="13.5">
      <c r="A16" s="227" t="s">
        <v>209</v>
      </c>
      <c r="B16" s="231"/>
      <c r="C16" s="160"/>
      <c r="D16" s="160"/>
      <c r="E16" s="161"/>
      <c r="F16" s="61"/>
      <c r="G16" s="61"/>
      <c r="H16" s="61"/>
      <c r="I16" s="61"/>
      <c r="J16" s="61"/>
      <c r="K16" s="61"/>
      <c r="L16" s="61"/>
      <c r="M16" s="61"/>
      <c r="N16" s="61"/>
      <c r="O16" s="61"/>
      <c r="P16" s="61"/>
      <c r="Q16" s="61"/>
      <c r="R16" s="61"/>
      <c r="S16" s="61"/>
      <c r="T16" s="61"/>
      <c r="U16" s="61"/>
      <c r="V16" s="61"/>
      <c r="W16" s="61"/>
      <c r="X16" s="61"/>
      <c r="Y16" s="61"/>
      <c r="Z16" s="142"/>
      <c r="AA16" s="160"/>
    </row>
    <row r="17" spans="1:27" ht="13.5">
      <c r="A17" s="229" t="s">
        <v>210</v>
      </c>
      <c r="B17" s="228"/>
      <c r="C17" s="160"/>
      <c r="D17" s="160"/>
      <c r="E17" s="161"/>
      <c r="F17" s="61"/>
      <c r="G17" s="61"/>
      <c r="H17" s="61"/>
      <c r="I17" s="61"/>
      <c r="J17" s="61"/>
      <c r="K17" s="61"/>
      <c r="L17" s="61"/>
      <c r="M17" s="61"/>
      <c r="N17" s="61"/>
      <c r="O17" s="61"/>
      <c r="P17" s="61"/>
      <c r="Q17" s="61"/>
      <c r="R17" s="61"/>
      <c r="S17" s="61"/>
      <c r="T17" s="61"/>
      <c r="U17" s="61"/>
      <c r="V17" s="61"/>
      <c r="W17" s="61"/>
      <c r="X17" s="61"/>
      <c r="Y17" s="61"/>
      <c r="Z17" s="142"/>
      <c r="AA17" s="160"/>
    </row>
    <row r="18" spans="1:27" ht="13.5">
      <c r="A18" s="227" t="s">
        <v>34</v>
      </c>
      <c r="B18" s="231"/>
      <c r="C18" s="160"/>
      <c r="D18" s="160"/>
      <c r="E18" s="161"/>
      <c r="F18" s="61"/>
      <c r="G18" s="61">
        <v>52356000</v>
      </c>
      <c r="H18" s="61"/>
      <c r="I18" s="61"/>
      <c r="J18" s="61">
        <v>52356000</v>
      </c>
      <c r="K18" s="61"/>
      <c r="L18" s="61"/>
      <c r="M18" s="61"/>
      <c r="N18" s="61"/>
      <c r="O18" s="61"/>
      <c r="P18" s="61"/>
      <c r="Q18" s="61"/>
      <c r="R18" s="61"/>
      <c r="S18" s="61"/>
      <c r="T18" s="61"/>
      <c r="U18" s="61"/>
      <c r="V18" s="61"/>
      <c r="W18" s="61">
        <v>52356000</v>
      </c>
      <c r="X18" s="61"/>
      <c r="Y18" s="61">
        <v>52356000</v>
      </c>
      <c r="Z18" s="142"/>
      <c r="AA18" s="160"/>
    </row>
    <row r="19" spans="1:27" ht="13.5">
      <c r="A19" s="227" t="s">
        <v>211</v>
      </c>
      <c r="B19" s="231"/>
      <c r="C19" s="160"/>
      <c r="D19" s="160"/>
      <c r="E19" s="161"/>
      <c r="F19" s="55"/>
      <c r="G19" s="55">
        <v>15900</v>
      </c>
      <c r="H19" s="55"/>
      <c r="I19" s="55"/>
      <c r="J19" s="55">
        <v>15900</v>
      </c>
      <c r="K19" s="55"/>
      <c r="L19" s="55"/>
      <c r="M19" s="55"/>
      <c r="N19" s="55"/>
      <c r="O19" s="55"/>
      <c r="P19" s="55"/>
      <c r="Q19" s="55"/>
      <c r="R19" s="55"/>
      <c r="S19" s="55"/>
      <c r="T19" s="55"/>
      <c r="U19" s="55"/>
      <c r="V19" s="55"/>
      <c r="W19" s="55">
        <v>15900</v>
      </c>
      <c r="X19" s="55"/>
      <c r="Y19" s="55">
        <v>15900</v>
      </c>
      <c r="Z19" s="230"/>
      <c r="AA19" s="132"/>
    </row>
    <row r="20" spans="1:27" ht="13.5">
      <c r="A20" s="227" t="s">
        <v>212</v>
      </c>
      <c r="B20" s="231"/>
      <c r="C20" s="160"/>
      <c r="D20" s="160"/>
      <c r="E20" s="161"/>
      <c r="F20" s="61"/>
      <c r="G20" s="61"/>
      <c r="H20" s="61"/>
      <c r="I20" s="84"/>
      <c r="J20" s="61"/>
      <c r="K20" s="61"/>
      <c r="L20" s="61"/>
      <c r="M20" s="61"/>
      <c r="N20" s="61"/>
      <c r="O20" s="61"/>
      <c r="P20" s="84"/>
      <c r="Q20" s="61"/>
      <c r="R20" s="61"/>
      <c r="S20" s="61"/>
      <c r="T20" s="61"/>
      <c r="U20" s="61"/>
      <c r="V20" s="61"/>
      <c r="W20" s="84"/>
      <c r="X20" s="61"/>
      <c r="Y20" s="61"/>
      <c r="Z20" s="142"/>
      <c r="AA20" s="160"/>
    </row>
    <row r="21" spans="1:27" ht="24.75" customHeight="1">
      <c r="A21" s="232" t="s">
        <v>213</v>
      </c>
      <c r="B21" s="233"/>
      <c r="C21" s="234">
        <f aca="true" t="shared" si="0" ref="C21:Y21">SUM(C5:C20)</f>
        <v>0</v>
      </c>
      <c r="D21" s="234">
        <f t="shared" si="0"/>
        <v>0</v>
      </c>
      <c r="E21" s="235">
        <f t="shared" si="0"/>
        <v>0</v>
      </c>
      <c r="F21" s="236">
        <f t="shared" si="0"/>
        <v>0</v>
      </c>
      <c r="G21" s="236">
        <f t="shared" si="0"/>
        <v>52502416</v>
      </c>
      <c r="H21" s="236">
        <f t="shared" si="0"/>
        <v>0</v>
      </c>
      <c r="I21" s="236">
        <f t="shared" si="0"/>
        <v>0</v>
      </c>
      <c r="J21" s="236">
        <f t="shared" si="0"/>
        <v>52502416</v>
      </c>
      <c r="K21" s="236">
        <f t="shared" si="0"/>
        <v>0</v>
      </c>
      <c r="L21" s="236">
        <f t="shared" si="0"/>
        <v>0</v>
      </c>
      <c r="M21" s="236">
        <f t="shared" si="0"/>
        <v>0</v>
      </c>
      <c r="N21" s="236">
        <f t="shared" si="0"/>
        <v>0</v>
      </c>
      <c r="O21" s="236">
        <f t="shared" si="0"/>
        <v>0</v>
      </c>
      <c r="P21" s="236">
        <f t="shared" si="0"/>
        <v>0</v>
      </c>
      <c r="Q21" s="236">
        <f t="shared" si="0"/>
        <v>0</v>
      </c>
      <c r="R21" s="236">
        <f t="shared" si="0"/>
        <v>0</v>
      </c>
      <c r="S21" s="236">
        <f t="shared" si="0"/>
        <v>0</v>
      </c>
      <c r="T21" s="236">
        <f t="shared" si="0"/>
        <v>0</v>
      </c>
      <c r="U21" s="236">
        <f t="shared" si="0"/>
        <v>0</v>
      </c>
      <c r="V21" s="236">
        <f t="shared" si="0"/>
        <v>0</v>
      </c>
      <c r="W21" s="236">
        <f t="shared" si="0"/>
        <v>52502416</v>
      </c>
      <c r="X21" s="236">
        <f t="shared" si="0"/>
        <v>0</v>
      </c>
      <c r="Y21" s="236">
        <f t="shared" si="0"/>
        <v>52502416</v>
      </c>
      <c r="Z21" s="237">
        <f>+IF(X21&lt;&gt;0,+(Y21/X21)*100,0)</f>
        <v>0</v>
      </c>
      <c r="AA21" s="234">
        <f>SUM(AA5:AA20)</f>
        <v>0</v>
      </c>
    </row>
    <row r="22" spans="1:27" ht="4.5" customHeight="1">
      <c r="A22" s="147"/>
      <c r="B22" s="231"/>
      <c r="C22" s="132"/>
      <c r="D22" s="132"/>
      <c r="E22" s="131"/>
      <c r="F22" s="55"/>
      <c r="G22" s="55"/>
      <c r="H22" s="55"/>
      <c r="I22" s="55"/>
      <c r="J22" s="55"/>
      <c r="K22" s="55"/>
      <c r="L22" s="55"/>
      <c r="M22" s="55"/>
      <c r="N22" s="55"/>
      <c r="O22" s="55"/>
      <c r="P22" s="55"/>
      <c r="Q22" s="55"/>
      <c r="R22" s="55"/>
      <c r="S22" s="55"/>
      <c r="T22" s="55"/>
      <c r="U22" s="55"/>
      <c r="V22" s="55"/>
      <c r="W22" s="55"/>
      <c r="X22" s="55"/>
      <c r="Y22" s="55"/>
      <c r="Z22" s="230"/>
      <c r="AA22" s="132"/>
    </row>
    <row r="23" spans="1:27" ht="13.5">
      <c r="A23" s="148" t="s">
        <v>214</v>
      </c>
      <c r="B23" s="238"/>
      <c r="C23" s="132"/>
      <c r="D23" s="132"/>
      <c r="E23" s="131"/>
      <c r="F23" s="55"/>
      <c r="G23" s="55"/>
      <c r="H23" s="55"/>
      <c r="I23" s="55"/>
      <c r="J23" s="55"/>
      <c r="K23" s="55"/>
      <c r="L23" s="55"/>
      <c r="M23" s="55"/>
      <c r="N23" s="55"/>
      <c r="O23" s="55"/>
      <c r="P23" s="55"/>
      <c r="Q23" s="55"/>
      <c r="R23" s="55"/>
      <c r="S23" s="55"/>
      <c r="T23" s="55"/>
      <c r="U23" s="55"/>
      <c r="V23" s="55"/>
      <c r="W23" s="55"/>
      <c r="X23" s="55"/>
      <c r="Y23" s="55"/>
      <c r="Z23" s="230"/>
      <c r="AA23" s="132"/>
    </row>
    <row r="24" spans="1:27" ht="13.5">
      <c r="A24" s="229" t="s">
        <v>215</v>
      </c>
      <c r="B24" s="228"/>
      <c r="C24" s="160"/>
      <c r="D24" s="160"/>
      <c r="E24" s="161">
        <v>79841976</v>
      </c>
      <c r="F24" s="61">
        <v>79841976</v>
      </c>
      <c r="G24" s="61">
        <v>6229338</v>
      </c>
      <c r="H24" s="61"/>
      <c r="I24" s="61"/>
      <c r="J24" s="61">
        <v>6229338</v>
      </c>
      <c r="K24" s="61"/>
      <c r="L24" s="61"/>
      <c r="M24" s="61"/>
      <c r="N24" s="61"/>
      <c r="O24" s="61"/>
      <c r="P24" s="61"/>
      <c r="Q24" s="61"/>
      <c r="R24" s="61"/>
      <c r="S24" s="61"/>
      <c r="T24" s="61"/>
      <c r="U24" s="61"/>
      <c r="V24" s="61"/>
      <c r="W24" s="61">
        <v>6229338</v>
      </c>
      <c r="X24" s="61">
        <v>19960491</v>
      </c>
      <c r="Y24" s="61">
        <v>-13731153</v>
      </c>
      <c r="Z24" s="142">
        <v>-68.79</v>
      </c>
      <c r="AA24" s="160">
        <v>79841976</v>
      </c>
    </row>
    <row r="25" spans="1:27" ht="13.5">
      <c r="A25" s="229" t="s">
        <v>37</v>
      </c>
      <c r="B25" s="228"/>
      <c r="C25" s="160"/>
      <c r="D25" s="160"/>
      <c r="E25" s="161">
        <v>12463200</v>
      </c>
      <c r="F25" s="61">
        <v>12463200</v>
      </c>
      <c r="G25" s="61">
        <v>810763</v>
      </c>
      <c r="H25" s="61"/>
      <c r="I25" s="61"/>
      <c r="J25" s="61">
        <v>810763</v>
      </c>
      <c r="K25" s="61"/>
      <c r="L25" s="61"/>
      <c r="M25" s="61"/>
      <c r="N25" s="61"/>
      <c r="O25" s="61"/>
      <c r="P25" s="61"/>
      <c r="Q25" s="61"/>
      <c r="R25" s="61"/>
      <c r="S25" s="61"/>
      <c r="T25" s="61"/>
      <c r="U25" s="61"/>
      <c r="V25" s="61"/>
      <c r="W25" s="61">
        <v>810763</v>
      </c>
      <c r="X25" s="61">
        <v>3115800</v>
      </c>
      <c r="Y25" s="61">
        <v>-2305037</v>
      </c>
      <c r="Z25" s="142">
        <v>-73.98</v>
      </c>
      <c r="AA25" s="160">
        <v>12463200</v>
      </c>
    </row>
    <row r="26" spans="1:27" ht="13.5">
      <c r="A26" s="229" t="s">
        <v>216</v>
      </c>
      <c r="B26" s="228"/>
      <c r="C26" s="160"/>
      <c r="D26" s="160"/>
      <c r="E26" s="161">
        <v>4200000</v>
      </c>
      <c r="F26" s="61">
        <v>4200000</v>
      </c>
      <c r="G26" s="61"/>
      <c r="H26" s="61"/>
      <c r="I26" s="61"/>
      <c r="J26" s="61"/>
      <c r="K26" s="61"/>
      <c r="L26" s="61"/>
      <c r="M26" s="61"/>
      <c r="N26" s="61"/>
      <c r="O26" s="61"/>
      <c r="P26" s="61"/>
      <c r="Q26" s="61"/>
      <c r="R26" s="61"/>
      <c r="S26" s="61"/>
      <c r="T26" s="61"/>
      <c r="U26" s="61"/>
      <c r="V26" s="61"/>
      <c r="W26" s="61"/>
      <c r="X26" s="61">
        <v>1050000</v>
      </c>
      <c r="Y26" s="61">
        <v>-1050000</v>
      </c>
      <c r="Z26" s="142">
        <v>-100</v>
      </c>
      <c r="AA26" s="160">
        <v>4200000</v>
      </c>
    </row>
    <row r="27" spans="1:27" ht="13.5">
      <c r="A27" s="229" t="s">
        <v>38</v>
      </c>
      <c r="B27" s="228"/>
      <c r="C27" s="160"/>
      <c r="D27" s="160"/>
      <c r="E27" s="161">
        <v>12500000</v>
      </c>
      <c r="F27" s="61">
        <v>12500000</v>
      </c>
      <c r="G27" s="61"/>
      <c r="H27" s="61"/>
      <c r="I27" s="61"/>
      <c r="J27" s="61"/>
      <c r="K27" s="61"/>
      <c r="L27" s="61"/>
      <c r="M27" s="61"/>
      <c r="N27" s="61"/>
      <c r="O27" s="61"/>
      <c r="P27" s="61"/>
      <c r="Q27" s="61"/>
      <c r="R27" s="61"/>
      <c r="S27" s="61"/>
      <c r="T27" s="61"/>
      <c r="U27" s="61"/>
      <c r="V27" s="61"/>
      <c r="W27" s="61"/>
      <c r="X27" s="61">
        <v>3124998</v>
      </c>
      <c r="Y27" s="61">
        <v>-3124998</v>
      </c>
      <c r="Z27" s="142">
        <v>-100</v>
      </c>
      <c r="AA27" s="160">
        <v>12500000</v>
      </c>
    </row>
    <row r="28" spans="1:27" ht="13.5">
      <c r="A28" s="229" t="s">
        <v>39</v>
      </c>
      <c r="B28" s="228"/>
      <c r="C28" s="160"/>
      <c r="D28" s="160"/>
      <c r="E28" s="161">
        <v>60000</v>
      </c>
      <c r="F28" s="61">
        <v>60000</v>
      </c>
      <c r="G28" s="61">
        <v>22</v>
      </c>
      <c r="H28" s="61"/>
      <c r="I28" s="61"/>
      <c r="J28" s="61">
        <v>22</v>
      </c>
      <c r="K28" s="61"/>
      <c r="L28" s="61"/>
      <c r="M28" s="61"/>
      <c r="N28" s="61"/>
      <c r="O28" s="61"/>
      <c r="P28" s="61"/>
      <c r="Q28" s="61"/>
      <c r="R28" s="61"/>
      <c r="S28" s="61"/>
      <c r="T28" s="61"/>
      <c r="U28" s="61"/>
      <c r="V28" s="61"/>
      <c r="W28" s="61">
        <v>22</v>
      </c>
      <c r="X28" s="61">
        <v>15000</v>
      </c>
      <c r="Y28" s="61">
        <v>-14978</v>
      </c>
      <c r="Z28" s="142">
        <v>-99.85</v>
      </c>
      <c r="AA28" s="160">
        <v>60000</v>
      </c>
    </row>
    <row r="29" spans="1:27" ht="13.5">
      <c r="A29" s="229" t="s">
        <v>217</v>
      </c>
      <c r="B29" s="228"/>
      <c r="C29" s="160"/>
      <c r="D29" s="160"/>
      <c r="E29" s="161">
        <v>3000000</v>
      </c>
      <c r="F29" s="61">
        <v>3000000</v>
      </c>
      <c r="G29" s="61"/>
      <c r="H29" s="61"/>
      <c r="I29" s="61"/>
      <c r="J29" s="61"/>
      <c r="K29" s="61"/>
      <c r="L29" s="61"/>
      <c r="M29" s="61"/>
      <c r="N29" s="61"/>
      <c r="O29" s="61"/>
      <c r="P29" s="61"/>
      <c r="Q29" s="61"/>
      <c r="R29" s="61"/>
      <c r="S29" s="61"/>
      <c r="T29" s="61"/>
      <c r="U29" s="61"/>
      <c r="V29" s="61"/>
      <c r="W29" s="61"/>
      <c r="X29" s="61">
        <v>750000</v>
      </c>
      <c r="Y29" s="61">
        <v>-750000</v>
      </c>
      <c r="Z29" s="142">
        <v>-100</v>
      </c>
      <c r="AA29" s="160">
        <v>3000000</v>
      </c>
    </row>
    <row r="30" spans="1:27" ht="13.5">
      <c r="A30" s="229" t="s">
        <v>218</v>
      </c>
      <c r="B30" s="228"/>
      <c r="C30" s="160"/>
      <c r="D30" s="160"/>
      <c r="E30" s="161">
        <v>90000</v>
      </c>
      <c r="F30" s="61">
        <v>90000</v>
      </c>
      <c r="G30" s="61"/>
      <c r="H30" s="61"/>
      <c r="I30" s="61"/>
      <c r="J30" s="61"/>
      <c r="K30" s="61"/>
      <c r="L30" s="61"/>
      <c r="M30" s="61"/>
      <c r="N30" s="61"/>
      <c r="O30" s="61"/>
      <c r="P30" s="61"/>
      <c r="Q30" s="61"/>
      <c r="R30" s="61"/>
      <c r="S30" s="61"/>
      <c r="T30" s="61"/>
      <c r="U30" s="61"/>
      <c r="V30" s="61"/>
      <c r="W30" s="61"/>
      <c r="X30" s="61">
        <v>22497</v>
      </c>
      <c r="Y30" s="61">
        <v>-22497</v>
      </c>
      <c r="Z30" s="142">
        <v>-100</v>
      </c>
      <c r="AA30" s="160">
        <v>90000</v>
      </c>
    </row>
    <row r="31" spans="1:27" ht="13.5">
      <c r="A31" s="229" t="s">
        <v>219</v>
      </c>
      <c r="B31" s="228"/>
      <c r="C31" s="160"/>
      <c r="D31" s="160"/>
      <c r="E31" s="161">
        <v>16937000</v>
      </c>
      <c r="F31" s="61">
        <v>16937000</v>
      </c>
      <c r="G31" s="61">
        <v>2023395</v>
      </c>
      <c r="H31" s="61"/>
      <c r="I31" s="61"/>
      <c r="J31" s="61">
        <v>2023395</v>
      </c>
      <c r="K31" s="61"/>
      <c r="L31" s="61"/>
      <c r="M31" s="61"/>
      <c r="N31" s="61"/>
      <c r="O31" s="61"/>
      <c r="P31" s="61"/>
      <c r="Q31" s="61"/>
      <c r="R31" s="61"/>
      <c r="S31" s="61"/>
      <c r="T31" s="61"/>
      <c r="U31" s="61"/>
      <c r="V31" s="61"/>
      <c r="W31" s="61">
        <v>2023395</v>
      </c>
      <c r="X31" s="61">
        <v>4234212</v>
      </c>
      <c r="Y31" s="61">
        <v>-2210817</v>
      </c>
      <c r="Z31" s="142">
        <v>-52.21</v>
      </c>
      <c r="AA31" s="160">
        <v>16937000</v>
      </c>
    </row>
    <row r="32" spans="1:27" ht="13.5">
      <c r="A32" s="229" t="s">
        <v>34</v>
      </c>
      <c r="B32" s="228"/>
      <c r="C32" s="160"/>
      <c r="D32" s="160"/>
      <c r="E32" s="161">
        <v>2091000</v>
      </c>
      <c r="F32" s="61">
        <v>2091000</v>
      </c>
      <c r="G32" s="61">
        <v>236167</v>
      </c>
      <c r="H32" s="61"/>
      <c r="I32" s="61"/>
      <c r="J32" s="61">
        <v>236167</v>
      </c>
      <c r="K32" s="61"/>
      <c r="L32" s="61"/>
      <c r="M32" s="61"/>
      <c r="N32" s="61"/>
      <c r="O32" s="61"/>
      <c r="P32" s="61"/>
      <c r="Q32" s="61"/>
      <c r="R32" s="61"/>
      <c r="S32" s="61"/>
      <c r="T32" s="61"/>
      <c r="U32" s="61"/>
      <c r="V32" s="61"/>
      <c r="W32" s="61">
        <v>236167</v>
      </c>
      <c r="X32" s="61">
        <v>522744</v>
      </c>
      <c r="Y32" s="61">
        <v>-286577</v>
      </c>
      <c r="Z32" s="142">
        <v>-54.82</v>
      </c>
      <c r="AA32" s="160">
        <v>2091000</v>
      </c>
    </row>
    <row r="33" spans="1:27" ht="13.5">
      <c r="A33" s="229" t="s">
        <v>41</v>
      </c>
      <c r="B33" s="228"/>
      <c r="C33" s="160"/>
      <c r="D33" s="160"/>
      <c r="E33" s="161">
        <v>24328169</v>
      </c>
      <c r="F33" s="61">
        <v>24328169</v>
      </c>
      <c r="G33" s="61">
        <v>3136329</v>
      </c>
      <c r="H33" s="61"/>
      <c r="I33" s="61"/>
      <c r="J33" s="61">
        <v>3136329</v>
      </c>
      <c r="K33" s="61"/>
      <c r="L33" s="61"/>
      <c r="M33" s="61"/>
      <c r="N33" s="61"/>
      <c r="O33" s="61"/>
      <c r="P33" s="61"/>
      <c r="Q33" s="61"/>
      <c r="R33" s="61"/>
      <c r="S33" s="61"/>
      <c r="T33" s="61"/>
      <c r="U33" s="61"/>
      <c r="V33" s="61"/>
      <c r="W33" s="61">
        <v>3136329</v>
      </c>
      <c r="X33" s="61">
        <v>6081957</v>
      </c>
      <c r="Y33" s="61">
        <v>-2945628</v>
      </c>
      <c r="Z33" s="142">
        <v>-48.43</v>
      </c>
      <c r="AA33" s="160">
        <v>24328169</v>
      </c>
    </row>
    <row r="34" spans="1:27" ht="13.5">
      <c r="A34" s="227" t="s">
        <v>220</v>
      </c>
      <c r="B34" s="231"/>
      <c r="C34" s="160"/>
      <c r="D34" s="160"/>
      <c r="E34" s="161"/>
      <c r="F34" s="61"/>
      <c r="G34" s="61"/>
      <c r="H34" s="61"/>
      <c r="I34" s="61"/>
      <c r="J34" s="61"/>
      <c r="K34" s="61"/>
      <c r="L34" s="61"/>
      <c r="M34" s="61"/>
      <c r="N34" s="61"/>
      <c r="O34" s="61"/>
      <c r="P34" s="61"/>
      <c r="Q34" s="61"/>
      <c r="R34" s="61"/>
      <c r="S34" s="61"/>
      <c r="T34" s="61"/>
      <c r="U34" s="61"/>
      <c r="V34" s="61"/>
      <c r="W34" s="61"/>
      <c r="X34" s="61"/>
      <c r="Y34" s="61"/>
      <c r="Z34" s="142"/>
      <c r="AA34" s="160"/>
    </row>
    <row r="35" spans="1:27" ht="12.75">
      <c r="A35" s="239" t="s">
        <v>42</v>
      </c>
      <c r="B35" s="233"/>
      <c r="C35" s="234">
        <f aca="true" t="shared" si="1" ref="C35:Y35">SUM(C24:C34)</f>
        <v>0</v>
      </c>
      <c r="D35" s="234">
        <f>SUM(D24:D34)</f>
        <v>0</v>
      </c>
      <c r="E35" s="235">
        <f t="shared" si="1"/>
        <v>155511345</v>
      </c>
      <c r="F35" s="236">
        <f t="shared" si="1"/>
        <v>155511345</v>
      </c>
      <c r="G35" s="236">
        <f t="shared" si="1"/>
        <v>12436014</v>
      </c>
      <c r="H35" s="236">
        <f t="shared" si="1"/>
        <v>0</v>
      </c>
      <c r="I35" s="236">
        <f t="shared" si="1"/>
        <v>0</v>
      </c>
      <c r="J35" s="236">
        <f t="shared" si="1"/>
        <v>12436014</v>
      </c>
      <c r="K35" s="236">
        <f t="shared" si="1"/>
        <v>0</v>
      </c>
      <c r="L35" s="236">
        <f t="shared" si="1"/>
        <v>0</v>
      </c>
      <c r="M35" s="236">
        <f t="shared" si="1"/>
        <v>0</v>
      </c>
      <c r="N35" s="236">
        <f t="shared" si="1"/>
        <v>0</v>
      </c>
      <c r="O35" s="236">
        <f t="shared" si="1"/>
        <v>0</v>
      </c>
      <c r="P35" s="236">
        <f t="shared" si="1"/>
        <v>0</v>
      </c>
      <c r="Q35" s="236">
        <f t="shared" si="1"/>
        <v>0</v>
      </c>
      <c r="R35" s="236">
        <f t="shared" si="1"/>
        <v>0</v>
      </c>
      <c r="S35" s="236">
        <f t="shared" si="1"/>
        <v>0</v>
      </c>
      <c r="T35" s="236">
        <f t="shared" si="1"/>
        <v>0</v>
      </c>
      <c r="U35" s="236">
        <f t="shared" si="1"/>
        <v>0</v>
      </c>
      <c r="V35" s="236">
        <f t="shared" si="1"/>
        <v>0</v>
      </c>
      <c r="W35" s="236">
        <f t="shared" si="1"/>
        <v>12436014</v>
      </c>
      <c r="X35" s="236">
        <f t="shared" si="1"/>
        <v>38877699</v>
      </c>
      <c r="Y35" s="236">
        <f t="shared" si="1"/>
        <v>-26441685</v>
      </c>
      <c r="Z35" s="237">
        <f>+IF(X35&lt;&gt;0,+(Y35/X35)*100,0)</f>
        <v>-68.01247419503916</v>
      </c>
      <c r="AA35" s="234">
        <f>SUM(AA24:AA34)</f>
        <v>155511345</v>
      </c>
    </row>
    <row r="36" spans="1:27" ht="4.5" customHeight="1">
      <c r="A36" s="147"/>
      <c r="B36" s="231"/>
      <c r="C36" s="240"/>
      <c r="D36" s="240"/>
      <c r="E36" s="241"/>
      <c r="F36" s="242"/>
      <c r="G36" s="242"/>
      <c r="H36" s="242"/>
      <c r="I36" s="242"/>
      <c r="J36" s="242"/>
      <c r="K36" s="242"/>
      <c r="L36" s="242"/>
      <c r="M36" s="242"/>
      <c r="N36" s="242"/>
      <c r="O36" s="242"/>
      <c r="P36" s="242"/>
      <c r="Q36" s="242"/>
      <c r="R36" s="242"/>
      <c r="S36" s="242"/>
      <c r="T36" s="242"/>
      <c r="U36" s="242"/>
      <c r="V36" s="242"/>
      <c r="W36" s="242"/>
      <c r="X36" s="242"/>
      <c r="Y36" s="242"/>
      <c r="Z36" s="243"/>
      <c r="AA36" s="240"/>
    </row>
    <row r="37" spans="1:27" ht="13.5">
      <c r="A37" s="217" t="s">
        <v>43</v>
      </c>
      <c r="B37" s="231"/>
      <c r="C37" s="244">
        <f aca="true" t="shared" si="2" ref="C37:Y37">+C21-C35</f>
        <v>0</v>
      </c>
      <c r="D37" s="244">
        <f>+D21-D35</f>
        <v>0</v>
      </c>
      <c r="E37" s="245">
        <f t="shared" si="2"/>
        <v>-155511345</v>
      </c>
      <c r="F37" s="108">
        <f t="shared" si="2"/>
        <v>-155511345</v>
      </c>
      <c r="G37" s="108">
        <f t="shared" si="2"/>
        <v>40066402</v>
      </c>
      <c r="H37" s="108">
        <f t="shared" si="2"/>
        <v>0</v>
      </c>
      <c r="I37" s="108">
        <f t="shared" si="2"/>
        <v>0</v>
      </c>
      <c r="J37" s="108">
        <f t="shared" si="2"/>
        <v>40066402</v>
      </c>
      <c r="K37" s="108">
        <f t="shared" si="2"/>
        <v>0</v>
      </c>
      <c r="L37" s="108">
        <f t="shared" si="2"/>
        <v>0</v>
      </c>
      <c r="M37" s="108">
        <f t="shared" si="2"/>
        <v>0</v>
      </c>
      <c r="N37" s="108">
        <f t="shared" si="2"/>
        <v>0</v>
      </c>
      <c r="O37" s="108">
        <f t="shared" si="2"/>
        <v>0</v>
      </c>
      <c r="P37" s="108">
        <f t="shared" si="2"/>
        <v>0</v>
      </c>
      <c r="Q37" s="108">
        <f t="shared" si="2"/>
        <v>0</v>
      </c>
      <c r="R37" s="108">
        <f t="shared" si="2"/>
        <v>0</v>
      </c>
      <c r="S37" s="108">
        <f t="shared" si="2"/>
        <v>0</v>
      </c>
      <c r="T37" s="108">
        <f t="shared" si="2"/>
        <v>0</v>
      </c>
      <c r="U37" s="108">
        <f t="shared" si="2"/>
        <v>0</v>
      </c>
      <c r="V37" s="108">
        <f t="shared" si="2"/>
        <v>0</v>
      </c>
      <c r="W37" s="108">
        <f t="shared" si="2"/>
        <v>40066402</v>
      </c>
      <c r="X37" s="108">
        <f>IF(F21=F35,0,X21-X35)</f>
        <v>-38877699</v>
      </c>
      <c r="Y37" s="108">
        <f t="shared" si="2"/>
        <v>78944101</v>
      </c>
      <c r="Z37" s="246">
        <f>+IF(X37&lt;&gt;0,+(Y37/X37)*100,0)</f>
        <v>-203.05754463503612</v>
      </c>
      <c r="AA37" s="244">
        <f>+AA21-AA35</f>
        <v>-155511345</v>
      </c>
    </row>
    <row r="38" spans="1:27" ht="22.5" customHeight="1">
      <c r="A38" s="247" t="s">
        <v>44</v>
      </c>
      <c r="B38" s="231"/>
      <c r="C38" s="160"/>
      <c r="D38" s="160"/>
      <c r="E38" s="161"/>
      <c r="F38" s="61"/>
      <c r="G38" s="61"/>
      <c r="H38" s="61"/>
      <c r="I38" s="61"/>
      <c r="J38" s="61"/>
      <c r="K38" s="61"/>
      <c r="L38" s="61"/>
      <c r="M38" s="61"/>
      <c r="N38" s="61"/>
      <c r="O38" s="61"/>
      <c r="P38" s="61"/>
      <c r="Q38" s="61"/>
      <c r="R38" s="61"/>
      <c r="S38" s="61"/>
      <c r="T38" s="61"/>
      <c r="U38" s="61"/>
      <c r="V38" s="61"/>
      <c r="W38" s="61"/>
      <c r="X38" s="61"/>
      <c r="Y38" s="61"/>
      <c r="Z38" s="142"/>
      <c r="AA38" s="160"/>
    </row>
    <row r="39" spans="1:27" ht="57" customHeight="1">
      <c r="A39" s="247" t="s">
        <v>221</v>
      </c>
      <c r="B39" s="231"/>
      <c r="C39" s="132"/>
      <c r="D39" s="132"/>
      <c r="E39" s="161"/>
      <c r="F39" s="55"/>
      <c r="G39" s="55"/>
      <c r="H39" s="55"/>
      <c r="I39" s="55"/>
      <c r="J39" s="55"/>
      <c r="K39" s="55"/>
      <c r="L39" s="55"/>
      <c r="M39" s="55"/>
      <c r="N39" s="55"/>
      <c r="O39" s="55"/>
      <c r="P39" s="55"/>
      <c r="Q39" s="55"/>
      <c r="R39" s="55"/>
      <c r="S39" s="55"/>
      <c r="T39" s="55"/>
      <c r="U39" s="55"/>
      <c r="V39" s="55"/>
      <c r="W39" s="55"/>
      <c r="X39" s="55"/>
      <c r="Y39" s="55"/>
      <c r="Z39" s="230"/>
      <c r="AA39" s="132"/>
    </row>
    <row r="40" spans="1:27" ht="13.5">
      <c r="A40" s="247" t="s">
        <v>222</v>
      </c>
      <c r="B40" s="231"/>
      <c r="C40" s="195"/>
      <c r="D40" s="195"/>
      <c r="E40" s="161"/>
      <c r="F40" s="61"/>
      <c r="G40" s="248"/>
      <c r="H40" s="248"/>
      <c r="I40" s="248"/>
      <c r="J40" s="61"/>
      <c r="K40" s="248"/>
      <c r="L40" s="248"/>
      <c r="M40" s="61"/>
      <c r="N40" s="248"/>
      <c r="O40" s="248"/>
      <c r="P40" s="248"/>
      <c r="Q40" s="61"/>
      <c r="R40" s="248"/>
      <c r="S40" s="248"/>
      <c r="T40" s="61"/>
      <c r="U40" s="248"/>
      <c r="V40" s="248"/>
      <c r="W40" s="248"/>
      <c r="X40" s="61"/>
      <c r="Y40" s="248"/>
      <c r="Z40" s="249"/>
      <c r="AA40" s="250"/>
    </row>
    <row r="41" spans="1:27" ht="24.75" customHeight="1">
      <c r="A41" s="251" t="s">
        <v>45</v>
      </c>
      <c r="B41" s="231"/>
      <c r="C41" s="252">
        <f aca="true" t="shared" si="3" ref="C41:Y41">SUM(C37:C40)</f>
        <v>0</v>
      </c>
      <c r="D41" s="252">
        <f>SUM(D37:D40)</f>
        <v>0</v>
      </c>
      <c r="E41" s="253">
        <f t="shared" si="3"/>
        <v>-155511345</v>
      </c>
      <c r="F41" s="90">
        <f t="shared" si="3"/>
        <v>-155511345</v>
      </c>
      <c r="G41" s="90">
        <f t="shared" si="3"/>
        <v>40066402</v>
      </c>
      <c r="H41" s="90">
        <f t="shared" si="3"/>
        <v>0</v>
      </c>
      <c r="I41" s="90">
        <f t="shared" si="3"/>
        <v>0</v>
      </c>
      <c r="J41" s="90">
        <f t="shared" si="3"/>
        <v>40066402</v>
      </c>
      <c r="K41" s="90">
        <f t="shared" si="3"/>
        <v>0</v>
      </c>
      <c r="L41" s="90">
        <f t="shared" si="3"/>
        <v>0</v>
      </c>
      <c r="M41" s="90">
        <f t="shared" si="3"/>
        <v>0</v>
      </c>
      <c r="N41" s="90">
        <f t="shared" si="3"/>
        <v>0</v>
      </c>
      <c r="O41" s="90">
        <f t="shared" si="3"/>
        <v>0</v>
      </c>
      <c r="P41" s="90">
        <f t="shared" si="3"/>
        <v>0</v>
      </c>
      <c r="Q41" s="90">
        <f t="shared" si="3"/>
        <v>0</v>
      </c>
      <c r="R41" s="90">
        <f t="shared" si="3"/>
        <v>0</v>
      </c>
      <c r="S41" s="90">
        <f t="shared" si="3"/>
        <v>0</v>
      </c>
      <c r="T41" s="90">
        <f t="shared" si="3"/>
        <v>0</v>
      </c>
      <c r="U41" s="90">
        <f t="shared" si="3"/>
        <v>0</v>
      </c>
      <c r="V41" s="90">
        <f t="shared" si="3"/>
        <v>0</v>
      </c>
      <c r="W41" s="90">
        <f t="shared" si="3"/>
        <v>40066402</v>
      </c>
      <c r="X41" s="90">
        <f t="shared" si="3"/>
        <v>-38877699</v>
      </c>
      <c r="Y41" s="90">
        <f t="shared" si="3"/>
        <v>78944101</v>
      </c>
      <c r="Z41" s="254">
        <f>+IF(X41&lt;&gt;0,+(Y41/X41)*100,0)</f>
        <v>-203.05754463503612</v>
      </c>
      <c r="AA41" s="252">
        <f>SUM(AA37:AA40)</f>
        <v>-155511345</v>
      </c>
    </row>
    <row r="42" spans="1:27" ht="13.5">
      <c r="A42" s="227" t="s">
        <v>223</v>
      </c>
      <c r="B42" s="231"/>
      <c r="C42" s="195"/>
      <c r="D42" s="195"/>
      <c r="E42" s="196"/>
      <c r="F42" s="197"/>
      <c r="G42" s="197"/>
      <c r="H42" s="197"/>
      <c r="I42" s="197"/>
      <c r="J42" s="197"/>
      <c r="K42" s="197"/>
      <c r="L42" s="197"/>
      <c r="M42" s="197"/>
      <c r="N42" s="197"/>
      <c r="O42" s="197"/>
      <c r="P42" s="197"/>
      <c r="Q42" s="197"/>
      <c r="R42" s="197"/>
      <c r="S42" s="197"/>
      <c r="T42" s="197"/>
      <c r="U42" s="197"/>
      <c r="V42" s="197"/>
      <c r="W42" s="197"/>
      <c r="X42" s="197"/>
      <c r="Y42" s="197"/>
      <c r="Z42" s="185"/>
      <c r="AA42" s="195"/>
    </row>
    <row r="43" spans="1:27" ht="13.5">
      <c r="A43" s="255" t="s">
        <v>224</v>
      </c>
      <c r="B43" s="231"/>
      <c r="C43" s="198">
        <f aca="true" t="shared" si="4" ref="C43:Y43">+C41-C42</f>
        <v>0</v>
      </c>
      <c r="D43" s="198">
        <f>+D41-D42</f>
        <v>0</v>
      </c>
      <c r="E43" s="199">
        <f t="shared" si="4"/>
        <v>-155511345</v>
      </c>
      <c r="F43" s="77">
        <f t="shared" si="4"/>
        <v>-155511345</v>
      </c>
      <c r="G43" s="77">
        <f t="shared" si="4"/>
        <v>40066402</v>
      </c>
      <c r="H43" s="77">
        <f t="shared" si="4"/>
        <v>0</v>
      </c>
      <c r="I43" s="77">
        <f t="shared" si="4"/>
        <v>0</v>
      </c>
      <c r="J43" s="77">
        <f t="shared" si="4"/>
        <v>40066402</v>
      </c>
      <c r="K43" s="77">
        <f t="shared" si="4"/>
        <v>0</v>
      </c>
      <c r="L43" s="77">
        <f t="shared" si="4"/>
        <v>0</v>
      </c>
      <c r="M43" s="77">
        <f t="shared" si="4"/>
        <v>0</v>
      </c>
      <c r="N43" s="77">
        <f t="shared" si="4"/>
        <v>0</v>
      </c>
      <c r="O43" s="77">
        <f t="shared" si="4"/>
        <v>0</v>
      </c>
      <c r="P43" s="77">
        <f t="shared" si="4"/>
        <v>0</v>
      </c>
      <c r="Q43" s="77">
        <f t="shared" si="4"/>
        <v>0</v>
      </c>
      <c r="R43" s="77">
        <f t="shared" si="4"/>
        <v>0</v>
      </c>
      <c r="S43" s="77">
        <f t="shared" si="4"/>
        <v>0</v>
      </c>
      <c r="T43" s="77">
        <f t="shared" si="4"/>
        <v>0</v>
      </c>
      <c r="U43" s="77">
        <f t="shared" si="4"/>
        <v>0</v>
      </c>
      <c r="V43" s="77">
        <f t="shared" si="4"/>
        <v>0</v>
      </c>
      <c r="W43" s="77">
        <f t="shared" si="4"/>
        <v>40066402</v>
      </c>
      <c r="X43" s="77">
        <f t="shared" si="4"/>
        <v>-38877699</v>
      </c>
      <c r="Y43" s="77">
        <f t="shared" si="4"/>
        <v>78944101</v>
      </c>
      <c r="Z43" s="186">
        <f>+IF(X43&lt;&gt;0,+(Y43/X43)*100,0)</f>
        <v>-203.05754463503612</v>
      </c>
      <c r="AA43" s="198">
        <f>+AA41-AA42</f>
        <v>-155511345</v>
      </c>
    </row>
    <row r="44" spans="1:27" ht="13.5">
      <c r="A44" s="227" t="s">
        <v>225</v>
      </c>
      <c r="B44" s="231"/>
      <c r="C44" s="195"/>
      <c r="D44" s="195"/>
      <c r="E44" s="196"/>
      <c r="F44" s="197"/>
      <c r="G44" s="197"/>
      <c r="H44" s="197"/>
      <c r="I44" s="197"/>
      <c r="J44" s="256"/>
      <c r="K44" s="197"/>
      <c r="L44" s="197"/>
      <c r="M44" s="197"/>
      <c r="N44" s="197"/>
      <c r="O44" s="197"/>
      <c r="P44" s="197"/>
      <c r="Q44" s="256"/>
      <c r="R44" s="197"/>
      <c r="S44" s="197"/>
      <c r="T44" s="197"/>
      <c r="U44" s="197"/>
      <c r="V44" s="197"/>
      <c r="W44" s="197"/>
      <c r="X44" s="256"/>
      <c r="Y44" s="197"/>
      <c r="Z44" s="185"/>
      <c r="AA44" s="195"/>
    </row>
    <row r="45" spans="1:27" ht="13.5">
      <c r="A45" s="255" t="s">
        <v>226</v>
      </c>
      <c r="B45" s="231"/>
      <c r="C45" s="252">
        <f aca="true" t="shared" si="5" ref="C45:Y45">SUM(C43:C44)</f>
        <v>0</v>
      </c>
      <c r="D45" s="252">
        <f>SUM(D43:D44)</f>
        <v>0</v>
      </c>
      <c r="E45" s="253">
        <f t="shared" si="5"/>
        <v>-155511345</v>
      </c>
      <c r="F45" s="90">
        <f t="shared" si="5"/>
        <v>-155511345</v>
      </c>
      <c r="G45" s="90">
        <f t="shared" si="5"/>
        <v>40066402</v>
      </c>
      <c r="H45" s="90">
        <f t="shared" si="5"/>
        <v>0</v>
      </c>
      <c r="I45" s="90">
        <f t="shared" si="5"/>
        <v>0</v>
      </c>
      <c r="J45" s="90">
        <f t="shared" si="5"/>
        <v>40066402</v>
      </c>
      <c r="K45" s="90">
        <f t="shared" si="5"/>
        <v>0</v>
      </c>
      <c r="L45" s="90">
        <f t="shared" si="5"/>
        <v>0</v>
      </c>
      <c r="M45" s="90">
        <f t="shared" si="5"/>
        <v>0</v>
      </c>
      <c r="N45" s="90">
        <f t="shared" si="5"/>
        <v>0</v>
      </c>
      <c r="O45" s="90">
        <f t="shared" si="5"/>
        <v>0</v>
      </c>
      <c r="P45" s="90">
        <f t="shared" si="5"/>
        <v>0</v>
      </c>
      <c r="Q45" s="90">
        <f t="shared" si="5"/>
        <v>0</v>
      </c>
      <c r="R45" s="90">
        <f t="shared" si="5"/>
        <v>0</v>
      </c>
      <c r="S45" s="90">
        <f t="shared" si="5"/>
        <v>0</v>
      </c>
      <c r="T45" s="90">
        <f t="shared" si="5"/>
        <v>0</v>
      </c>
      <c r="U45" s="90">
        <f t="shared" si="5"/>
        <v>0</v>
      </c>
      <c r="V45" s="90">
        <f t="shared" si="5"/>
        <v>0</v>
      </c>
      <c r="W45" s="90">
        <f t="shared" si="5"/>
        <v>40066402</v>
      </c>
      <c r="X45" s="90">
        <f t="shared" si="5"/>
        <v>-38877699</v>
      </c>
      <c r="Y45" s="90">
        <f t="shared" si="5"/>
        <v>78944101</v>
      </c>
      <c r="Z45" s="254">
        <f>+IF(X45&lt;&gt;0,+(Y45/X45)*100,0)</f>
        <v>-203.05754463503612</v>
      </c>
      <c r="AA45" s="252">
        <f>SUM(AA43:AA44)</f>
        <v>-155511345</v>
      </c>
    </row>
    <row r="46" spans="1:27" ht="13.5">
      <c r="A46" s="247" t="s">
        <v>46</v>
      </c>
      <c r="B46" s="231"/>
      <c r="C46" s="195"/>
      <c r="D46" s="195"/>
      <c r="E46" s="196"/>
      <c r="F46" s="197"/>
      <c r="G46" s="61"/>
      <c r="H46" s="61"/>
      <c r="I46" s="84"/>
      <c r="J46" s="61"/>
      <c r="K46" s="61"/>
      <c r="L46" s="61"/>
      <c r="M46" s="197"/>
      <c r="N46" s="61"/>
      <c r="O46" s="61"/>
      <c r="P46" s="84"/>
      <c r="Q46" s="61"/>
      <c r="R46" s="61"/>
      <c r="S46" s="61"/>
      <c r="T46" s="197"/>
      <c r="U46" s="61"/>
      <c r="V46" s="61"/>
      <c r="W46" s="84"/>
      <c r="X46" s="61"/>
      <c r="Y46" s="61"/>
      <c r="Z46" s="142"/>
      <c r="AA46" s="160"/>
    </row>
    <row r="47" spans="1:27" ht="13.5">
      <c r="A47" s="257" t="s">
        <v>47</v>
      </c>
      <c r="B47" s="258"/>
      <c r="C47" s="259">
        <f aca="true" t="shared" si="6" ref="C47:Y47">SUM(C45:C46)</f>
        <v>0</v>
      </c>
      <c r="D47" s="259">
        <f>SUM(D45:D46)</f>
        <v>0</v>
      </c>
      <c r="E47" s="260">
        <f t="shared" si="6"/>
        <v>-155511345</v>
      </c>
      <c r="F47" s="261">
        <f t="shared" si="6"/>
        <v>-155511345</v>
      </c>
      <c r="G47" s="261">
        <f t="shared" si="6"/>
        <v>40066402</v>
      </c>
      <c r="H47" s="262">
        <f t="shared" si="6"/>
        <v>0</v>
      </c>
      <c r="I47" s="262">
        <f t="shared" si="6"/>
        <v>0</v>
      </c>
      <c r="J47" s="262">
        <f t="shared" si="6"/>
        <v>40066402</v>
      </c>
      <c r="K47" s="262">
        <f t="shared" si="6"/>
        <v>0</v>
      </c>
      <c r="L47" s="262">
        <f t="shared" si="6"/>
        <v>0</v>
      </c>
      <c r="M47" s="261">
        <f t="shared" si="6"/>
        <v>0</v>
      </c>
      <c r="N47" s="261">
        <f t="shared" si="6"/>
        <v>0</v>
      </c>
      <c r="O47" s="262">
        <f t="shared" si="6"/>
        <v>0</v>
      </c>
      <c r="P47" s="262">
        <f t="shared" si="6"/>
        <v>0</v>
      </c>
      <c r="Q47" s="262">
        <f t="shared" si="6"/>
        <v>0</v>
      </c>
      <c r="R47" s="262">
        <f t="shared" si="6"/>
        <v>0</v>
      </c>
      <c r="S47" s="262">
        <f t="shared" si="6"/>
        <v>0</v>
      </c>
      <c r="T47" s="261">
        <f t="shared" si="6"/>
        <v>0</v>
      </c>
      <c r="U47" s="261">
        <f t="shared" si="6"/>
        <v>0</v>
      </c>
      <c r="V47" s="262">
        <f t="shared" si="6"/>
        <v>0</v>
      </c>
      <c r="W47" s="262">
        <f t="shared" si="6"/>
        <v>40066402</v>
      </c>
      <c r="X47" s="262">
        <f t="shared" si="6"/>
        <v>-38877699</v>
      </c>
      <c r="Y47" s="262">
        <f t="shared" si="6"/>
        <v>78944101</v>
      </c>
      <c r="Z47" s="263">
        <f>+IF(X47&lt;&gt;0,+(Y47/X47)*100,0)</f>
        <v>-203.05754463503612</v>
      </c>
      <c r="AA47" s="264">
        <f>SUM(AA45:AA46)</f>
        <v>-155511345</v>
      </c>
    </row>
    <row r="48" spans="1:27" ht="13.5">
      <c r="A48" s="222"/>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row>
    <row r="49" spans="1:27" ht="13.5">
      <c r="A49" s="223"/>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row>
    <row r="50" spans="1:27" ht="13.5">
      <c r="A50" s="223"/>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row>
    <row r="51" spans="1:27" ht="13.5">
      <c r="A51" s="265"/>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row>
    <row r="52" spans="1:27" ht="13.5">
      <c r="A52" s="266"/>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row>
    <row r="53" spans="1:27" ht="13.5">
      <c r="A53" s="266"/>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row>
    <row r="54" spans="1:27" ht="13.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row>
    <row r="55" spans="1:27" ht="13.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row>
    <row r="56" spans="1:27" ht="13.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row>
    <row r="57" spans="1:27" ht="13.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row>
    <row r="58" spans="1:27" ht="13.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row>
    <row r="59" spans="1:27" ht="13.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row r="60" spans="1:27" ht="13.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row>
    <row r="61" spans="1:27" ht="13.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row>
    <row r="62" spans="1:27" ht="13.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row>
  </sheetData>
  <sheetProtection/>
  <mergeCells count="2">
    <mergeCell ref="A1:AA1"/>
    <mergeCell ref="E2:AA2"/>
  </mergeCells>
  <printOptions horizontalCentered="1"/>
  <pageMargins left="0.551181102362205" right="0.22" top="0.51" bottom="0.31" header="0.31496062992126" footer="0.31496062992126"/>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dimension ref="A1:AA45"/>
  <sheetViews>
    <sheetView showGridLines="0" zoomScalePageLayoutView="0" workbookViewId="0" topLeftCell="A1">
      <selection activeCell="B2" sqref="B2"/>
    </sheetView>
  </sheetViews>
  <sheetFormatPr defaultColWidth="9.140625" defaultRowHeight="12.75"/>
  <cols>
    <col min="1" max="1" width="35.7109375" style="0" customWidth="1"/>
    <col min="2" max="2" width="3.8515625" style="0" bestFit="1"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18" customHeight="1">
      <c r="A1" s="407" t="s">
        <v>227</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ht="24.75" customHeight="1">
      <c r="A2" s="165" t="s">
        <v>1</v>
      </c>
      <c r="B2" s="136" t="s">
        <v>463</v>
      </c>
      <c r="C2" s="123" t="s">
        <v>2</v>
      </c>
      <c r="D2" s="123" t="s">
        <v>3</v>
      </c>
      <c r="E2" s="224" t="s">
        <v>4</v>
      </c>
      <c r="F2" s="268"/>
      <c r="G2" s="269"/>
      <c r="H2" s="269"/>
      <c r="I2" s="269"/>
      <c r="J2" s="269"/>
      <c r="K2" s="269"/>
      <c r="L2" s="269"/>
      <c r="M2" s="268"/>
      <c r="N2" s="269"/>
      <c r="O2" s="269"/>
      <c r="P2" s="269"/>
      <c r="Q2" s="269"/>
      <c r="R2" s="269"/>
      <c r="S2" s="269"/>
      <c r="T2" s="268"/>
      <c r="U2" s="269"/>
      <c r="V2" s="269"/>
      <c r="W2" s="269"/>
      <c r="X2" s="269"/>
      <c r="Y2" s="269"/>
      <c r="Z2" s="269"/>
      <c r="AA2" s="270"/>
    </row>
    <row r="3" spans="1:27" ht="24.75" customHeight="1">
      <c r="A3" s="167" t="s">
        <v>5</v>
      </c>
      <c r="B3" s="168"/>
      <c r="C3" s="169" t="s">
        <v>6</v>
      </c>
      <c r="D3" s="169" t="s">
        <v>6</v>
      </c>
      <c r="E3" s="48" t="s">
        <v>7</v>
      </c>
      <c r="F3" s="49" t="s">
        <v>8</v>
      </c>
      <c r="G3" s="49" t="s">
        <v>9</v>
      </c>
      <c r="H3" s="49" t="s">
        <v>10</v>
      </c>
      <c r="I3" s="49" t="s">
        <v>11</v>
      </c>
      <c r="J3" s="49" t="s">
        <v>12</v>
      </c>
      <c r="K3" s="49" t="s">
        <v>13</v>
      </c>
      <c r="L3" s="49" t="s">
        <v>14</v>
      </c>
      <c r="M3" s="49" t="s">
        <v>15</v>
      </c>
      <c r="N3" s="49" t="s">
        <v>16</v>
      </c>
      <c r="O3" s="49" t="s">
        <v>17</v>
      </c>
      <c r="P3" s="49" t="s">
        <v>18</v>
      </c>
      <c r="Q3" s="49" t="s">
        <v>19</v>
      </c>
      <c r="R3" s="49" t="s">
        <v>20</v>
      </c>
      <c r="S3" s="49" t="s">
        <v>21</v>
      </c>
      <c r="T3" s="49" t="s">
        <v>22</v>
      </c>
      <c r="U3" s="49" t="s">
        <v>23</v>
      </c>
      <c r="V3" s="49" t="s">
        <v>24</v>
      </c>
      <c r="W3" s="49" t="s">
        <v>25</v>
      </c>
      <c r="X3" s="49" t="s">
        <v>26</v>
      </c>
      <c r="Y3" s="49" t="s">
        <v>27</v>
      </c>
      <c r="Z3" s="49" t="s">
        <v>28</v>
      </c>
      <c r="AA3" s="51" t="s">
        <v>29</v>
      </c>
    </row>
    <row r="4" spans="1:27" ht="13.5">
      <c r="A4" s="148" t="s">
        <v>228</v>
      </c>
      <c r="B4" s="138"/>
      <c r="C4" s="170"/>
      <c r="D4" s="170"/>
      <c r="E4" s="171"/>
      <c r="F4" s="172"/>
      <c r="G4" s="172"/>
      <c r="H4" s="172"/>
      <c r="I4" s="172"/>
      <c r="J4" s="172"/>
      <c r="K4" s="172"/>
      <c r="L4" s="172"/>
      <c r="M4" s="172"/>
      <c r="N4" s="172"/>
      <c r="O4" s="172"/>
      <c r="P4" s="172"/>
      <c r="Q4" s="172"/>
      <c r="R4" s="172"/>
      <c r="S4" s="172"/>
      <c r="T4" s="172"/>
      <c r="U4" s="172"/>
      <c r="V4" s="172"/>
      <c r="W4" s="172"/>
      <c r="X4" s="172"/>
      <c r="Y4" s="172"/>
      <c r="Z4" s="226"/>
      <c r="AA4" s="271"/>
    </row>
    <row r="5" spans="1:27" ht="13.5">
      <c r="A5" s="137" t="s">
        <v>78</v>
      </c>
      <c r="B5" s="138"/>
      <c r="C5" s="158">
        <f aca="true" t="shared" si="0" ref="C5:Y5">SUM(C6:C8)</f>
        <v>0</v>
      </c>
      <c r="D5" s="158">
        <f>SUM(D6:D8)</f>
        <v>0</v>
      </c>
      <c r="E5" s="159">
        <f t="shared" si="0"/>
        <v>2940000</v>
      </c>
      <c r="F5" s="102">
        <f t="shared" si="0"/>
        <v>2940000</v>
      </c>
      <c r="G5" s="102">
        <f t="shared" si="0"/>
        <v>336214</v>
      </c>
      <c r="H5" s="102">
        <f t="shared" si="0"/>
        <v>0</v>
      </c>
      <c r="I5" s="102">
        <f t="shared" si="0"/>
        <v>0</v>
      </c>
      <c r="J5" s="102">
        <f t="shared" si="0"/>
        <v>336214</v>
      </c>
      <c r="K5" s="102">
        <f t="shared" si="0"/>
        <v>0</v>
      </c>
      <c r="L5" s="102">
        <f t="shared" si="0"/>
        <v>0</v>
      </c>
      <c r="M5" s="102">
        <f t="shared" si="0"/>
        <v>0</v>
      </c>
      <c r="N5" s="102">
        <f t="shared" si="0"/>
        <v>0</v>
      </c>
      <c r="O5" s="102">
        <f t="shared" si="0"/>
        <v>0</v>
      </c>
      <c r="P5" s="102">
        <f t="shared" si="0"/>
        <v>0</v>
      </c>
      <c r="Q5" s="102">
        <f t="shared" si="0"/>
        <v>0</v>
      </c>
      <c r="R5" s="102">
        <f t="shared" si="0"/>
        <v>0</v>
      </c>
      <c r="S5" s="102">
        <f t="shared" si="0"/>
        <v>0</v>
      </c>
      <c r="T5" s="102">
        <f t="shared" si="0"/>
        <v>0</v>
      </c>
      <c r="U5" s="102">
        <f t="shared" si="0"/>
        <v>0</v>
      </c>
      <c r="V5" s="102">
        <f t="shared" si="0"/>
        <v>0</v>
      </c>
      <c r="W5" s="102">
        <f t="shared" si="0"/>
        <v>336214</v>
      </c>
      <c r="X5" s="102">
        <f t="shared" si="0"/>
        <v>735000</v>
      </c>
      <c r="Y5" s="102">
        <f t="shared" si="0"/>
        <v>-398786</v>
      </c>
      <c r="Z5" s="139">
        <f>+IF(X5&lt;&gt;0,+(Y5/X5)*100,0)</f>
        <v>-54.256598639455774</v>
      </c>
      <c r="AA5" s="158">
        <f>SUM(AA6:AA8)</f>
        <v>2940000</v>
      </c>
    </row>
    <row r="6" spans="1:27" ht="13.5">
      <c r="A6" s="140" t="s">
        <v>79</v>
      </c>
      <c r="B6" s="138"/>
      <c r="C6" s="160"/>
      <c r="D6" s="160"/>
      <c r="E6" s="161">
        <v>570000</v>
      </c>
      <c r="F6" s="61">
        <v>570000</v>
      </c>
      <c r="G6" s="61">
        <v>336214</v>
      </c>
      <c r="H6" s="61"/>
      <c r="I6" s="61"/>
      <c r="J6" s="61">
        <v>336214</v>
      </c>
      <c r="K6" s="61"/>
      <c r="L6" s="61"/>
      <c r="M6" s="61"/>
      <c r="N6" s="61"/>
      <c r="O6" s="61"/>
      <c r="P6" s="61"/>
      <c r="Q6" s="61"/>
      <c r="R6" s="61"/>
      <c r="S6" s="61"/>
      <c r="T6" s="61"/>
      <c r="U6" s="61"/>
      <c r="V6" s="61"/>
      <c r="W6" s="61">
        <v>336214</v>
      </c>
      <c r="X6" s="61">
        <v>142497</v>
      </c>
      <c r="Y6" s="61">
        <v>193717</v>
      </c>
      <c r="Z6" s="142">
        <v>135.94</v>
      </c>
      <c r="AA6" s="63">
        <v>570000</v>
      </c>
    </row>
    <row r="7" spans="1:27" ht="13.5">
      <c r="A7" s="140" t="s">
        <v>80</v>
      </c>
      <c r="B7" s="138"/>
      <c r="C7" s="195"/>
      <c r="D7" s="195"/>
      <c r="E7" s="196">
        <v>2370000</v>
      </c>
      <c r="F7" s="197">
        <v>2370000</v>
      </c>
      <c r="G7" s="197"/>
      <c r="H7" s="197"/>
      <c r="I7" s="197"/>
      <c r="J7" s="197"/>
      <c r="K7" s="197"/>
      <c r="L7" s="197"/>
      <c r="M7" s="197"/>
      <c r="N7" s="197"/>
      <c r="O7" s="197"/>
      <c r="P7" s="197"/>
      <c r="Q7" s="197"/>
      <c r="R7" s="197"/>
      <c r="S7" s="197"/>
      <c r="T7" s="197"/>
      <c r="U7" s="197"/>
      <c r="V7" s="197"/>
      <c r="W7" s="197"/>
      <c r="X7" s="197">
        <v>592503</v>
      </c>
      <c r="Y7" s="197">
        <v>-592503</v>
      </c>
      <c r="Z7" s="185">
        <v>-100</v>
      </c>
      <c r="AA7" s="267">
        <v>2370000</v>
      </c>
    </row>
    <row r="8" spans="1:27" ht="13.5">
      <c r="A8" s="140" t="s">
        <v>81</v>
      </c>
      <c r="B8" s="138"/>
      <c r="C8" s="160"/>
      <c r="D8" s="160"/>
      <c r="E8" s="161"/>
      <c r="F8" s="61"/>
      <c r="G8" s="61"/>
      <c r="H8" s="61"/>
      <c r="I8" s="61"/>
      <c r="J8" s="61"/>
      <c r="K8" s="61"/>
      <c r="L8" s="61"/>
      <c r="M8" s="61"/>
      <c r="N8" s="61"/>
      <c r="O8" s="61"/>
      <c r="P8" s="61"/>
      <c r="Q8" s="61"/>
      <c r="R8" s="61"/>
      <c r="S8" s="61"/>
      <c r="T8" s="61"/>
      <c r="U8" s="61"/>
      <c r="V8" s="61"/>
      <c r="W8" s="61"/>
      <c r="X8" s="61"/>
      <c r="Y8" s="61"/>
      <c r="Z8" s="142"/>
      <c r="AA8" s="63"/>
    </row>
    <row r="9" spans="1:27" ht="13.5">
      <c r="A9" s="137" t="s">
        <v>82</v>
      </c>
      <c r="B9" s="138"/>
      <c r="C9" s="158">
        <f aca="true" t="shared" si="1" ref="C9:Y9">SUM(C10:C14)</f>
        <v>0</v>
      </c>
      <c r="D9" s="158">
        <f>SUM(D10:D14)</f>
        <v>0</v>
      </c>
      <c r="E9" s="159">
        <f t="shared" si="1"/>
        <v>200000</v>
      </c>
      <c r="F9" s="102">
        <f t="shared" si="1"/>
        <v>200000</v>
      </c>
      <c r="G9" s="102">
        <f t="shared" si="1"/>
        <v>0</v>
      </c>
      <c r="H9" s="102">
        <f t="shared" si="1"/>
        <v>0</v>
      </c>
      <c r="I9" s="102">
        <f t="shared" si="1"/>
        <v>0</v>
      </c>
      <c r="J9" s="102">
        <f t="shared" si="1"/>
        <v>0</v>
      </c>
      <c r="K9" s="102">
        <f t="shared" si="1"/>
        <v>0</v>
      </c>
      <c r="L9" s="102">
        <f t="shared" si="1"/>
        <v>0</v>
      </c>
      <c r="M9" s="102">
        <f t="shared" si="1"/>
        <v>0</v>
      </c>
      <c r="N9" s="102">
        <f t="shared" si="1"/>
        <v>0</v>
      </c>
      <c r="O9" s="102">
        <f t="shared" si="1"/>
        <v>0</v>
      </c>
      <c r="P9" s="102">
        <f t="shared" si="1"/>
        <v>0</v>
      </c>
      <c r="Q9" s="102">
        <f t="shared" si="1"/>
        <v>0</v>
      </c>
      <c r="R9" s="102">
        <f t="shared" si="1"/>
        <v>0</v>
      </c>
      <c r="S9" s="102">
        <f t="shared" si="1"/>
        <v>0</v>
      </c>
      <c r="T9" s="102">
        <f t="shared" si="1"/>
        <v>0</v>
      </c>
      <c r="U9" s="102">
        <f t="shared" si="1"/>
        <v>0</v>
      </c>
      <c r="V9" s="102">
        <f t="shared" si="1"/>
        <v>0</v>
      </c>
      <c r="W9" s="102">
        <f t="shared" si="1"/>
        <v>0</v>
      </c>
      <c r="X9" s="102">
        <f t="shared" si="1"/>
        <v>50004</v>
      </c>
      <c r="Y9" s="102">
        <f t="shared" si="1"/>
        <v>-50004</v>
      </c>
      <c r="Z9" s="139">
        <f>+IF(X9&lt;&gt;0,+(Y9/X9)*100,0)</f>
        <v>-100</v>
      </c>
      <c r="AA9" s="104">
        <f>SUM(AA10:AA14)</f>
        <v>200000</v>
      </c>
    </row>
    <row r="10" spans="1:27" ht="13.5">
      <c r="A10" s="140" t="s">
        <v>83</v>
      </c>
      <c r="B10" s="138"/>
      <c r="C10" s="160"/>
      <c r="D10" s="160"/>
      <c r="E10" s="161">
        <v>50000</v>
      </c>
      <c r="F10" s="61">
        <v>50000</v>
      </c>
      <c r="G10" s="61"/>
      <c r="H10" s="61"/>
      <c r="I10" s="61"/>
      <c r="J10" s="61"/>
      <c r="K10" s="61"/>
      <c r="L10" s="61"/>
      <c r="M10" s="61"/>
      <c r="N10" s="61"/>
      <c r="O10" s="61"/>
      <c r="P10" s="61"/>
      <c r="Q10" s="61"/>
      <c r="R10" s="61"/>
      <c r="S10" s="61"/>
      <c r="T10" s="61"/>
      <c r="U10" s="61"/>
      <c r="V10" s="61"/>
      <c r="W10" s="61"/>
      <c r="X10" s="61">
        <v>12501</v>
      </c>
      <c r="Y10" s="61">
        <v>-12501</v>
      </c>
      <c r="Z10" s="142">
        <v>-100</v>
      </c>
      <c r="AA10" s="63">
        <v>50000</v>
      </c>
    </row>
    <row r="11" spans="1:27" ht="13.5">
      <c r="A11" s="140" t="s">
        <v>84</v>
      </c>
      <c r="B11" s="138"/>
      <c r="C11" s="160"/>
      <c r="D11" s="160"/>
      <c r="E11" s="161"/>
      <c r="F11" s="61"/>
      <c r="G11" s="61"/>
      <c r="H11" s="61"/>
      <c r="I11" s="61"/>
      <c r="J11" s="61"/>
      <c r="K11" s="61"/>
      <c r="L11" s="61"/>
      <c r="M11" s="61"/>
      <c r="N11" s="61"/>
      <c r="O11" s="61"/>
      <c r="P11" s="61"/>
      <c r="Q11" s="61"/>
      <c r="R11" s="61"/>
      <c r="S11" s="61"/>
      <c r="T11" s="61"/>
      <c r="U11" s="61"/>
      <c r="V11" s="61"/>
      <c r="W11" s="61"/>
      <c r="X11" s="61"/>
      <c r="Y11" s="61"/>
      <c r="Z11" s="142"/>
      <c r="AA11" s="63"/>
    </row>
    <row r="12" spans="1:27" ht="13.5">
      <c r="A12" s="140" t="s">
        <v>85</v>
      </c>
      <c r="B12" s="138"/>
      <c r="C12" s="160"/>
      <c r="D12" s="160"/>
      <c r="E12" s="161">
        <v>150000</v>
      </c>
      <c r="F12" s="61">
        <v>150000</v>
      </c>
      <c r="G12" s="61"/>
      <c r="H12" s="61"/>
      <c r="I12" s="61"/>
      <c r="J12" s="61"/>
      <c r="K12" s="61"/>
      <c r="L12" s="61"/>
      <c r="M12" s="61"/>
      <c r="N12" s="61"/>
      <c r="O12" s="61"/>
      <c r="P12" s="61"/>
      <c r="Q12" s="61"/>
      <c r="R12" s="61"/>
      <c r="S12" s="61"/>
      <c r="T12" s="61"/>
      <c r="U12" s="61"/>
      <c r="V12" s="61"/>
      <c r="W12" s="61"/>
      <c r="X12" s="61">
        <v>37503</v>
      </c>
      <c r="Y12" s="61">
        <v>-37503</v>
      </c>
      <c r="Z12" s="142">
        <v>-100</v>
      </c>
      <c r="AA12" s="63">
        <v>150000</v>
      </c>
    </row>
    <row r="13" spans="1:27" ht="13.5">
      <c r="A13" s="140" t="s">
        <v>86</v>
      </c>
      <c r="B13" s="138"/>
      <c r="C13" s="160"/>
      <c r="D13" s="160"/>
      <c r="E13" s="161"/>
      <c r="F13" s="61"/>
      <c r="G13" s="61"/>
      <c r="H13" s="61"/>
      <c r="I13" s="61"/>
      <c r="J13" s="61"/>
      <c r="K13" s="61"/>
      <c r="L13" s="61"/>
      <c r="M13" s="61"/>
      <c r="N13" s="61"/>
      <c r="O13" s="61"/>
      <c r="P13" s="61"/>
      <c r="Q13" s="61"/>
      <c r="R13" s="61"/>
      <c r="S13" s="61"/>
      <c r="T13" s="61"/>
      <c r="U13" s="61"/>
      <c r="V13" s="61"/>
      <c r="W13" s="61"/>
      <c r="X13" s="61"/>
      <c r="Y13" s="61"/>
      <c r="Z13" s="142"/>
      <c r="AA13" s="63"/>
    </row>
    <row r="14" spans="1:27" ht="13.5">
      <c r="A14" s="140" t="s">
        <v>87</v>
      </c>
      <c r="B14" s="138"/>
      <c r="C14" s="195"/>
      <c r="D14" s="195"/>
      <c r="E14" s="196"/>
      <c r="F14" s="197"/>
      <c r="G14" s="197"/>
      <c r="H14" s="197"/>
      <c r="I14" s="197"/>
      <c r="J14" s="197"/>
      <c r="K14" s="197"/>
      <c r="L14" s="197"/>
      <c r="M14" s="197"/>
      <c r="N14" s="197"/>
      <c r="O14" s="197"/>
      <c r="P14" s="197"/>
      <c r="Q14" s="197"/>
      <c r="R14" s="197"/>
      <c r="S14" s="197"/>
      <c r="T14" s="197"/>
      <c r="U14" s="197"/>
      <c r="V14" s="197"/>
      <c r="W14" s="197"/>
      <c r="X14" s="197"/>
      <c r="Y14" s="197"/>
      <c r="Z14" s="185"/>
      <c r="AA14" s="267"/>
    </row>
    <row r="15" spans="1:27" ht="13.5">
      <c r="A15" s="137" t="s">
        <v>88</v>
      </c>
      <c r="B15" s="144"/>
      <c r="C15" s="158">
        <f aca="true" t="shared" si="2" ref="C15:Y15">SUM(C16:C18)</f>
        <v>0</v>
      </c>
      <c r="D15" s="158">
        <f>SUM(D16:D18)</f>
        <v>0</v>
      </c>
      <c r="E15" s="159">
        <f t="shared" si="2"/>
        <v>2800000</v>
      </c>
      <c r="F15" s="102">
        <f t="shared" si="2"/>
        <v>2800000</v>
      </c>
      <c r="G15" s="102">
        <f t="shared" si="2"/>
        <v>687687</v>
      </c>
      <c r="H15" s="102">
        <f t="shared" si="2"/>
        <v>0</v>
      </c>
      <c r="I15" s="102">
        <f t="shared" si="2"/>
        <v>0</v>
      </c>
      <c r="J15" s="102">
        <f t="shared" si="2"/>
        <v>687687</v>
      </c>
      <c r="K15" s="102">
        <f t="shared" si="2"/>
        <v>0</v>
      </c>
      <c r="L15" s="102">
        <f t="shared" si="2"/>
        <v>0</v>
      </c>
      <c r="M15" s="102">
        <f t="shared" si="2"/>
        <v>0</v>
      </c>
      <c r="N15" s="102">
        <f t="shared" si="2"/>
        <v>0</v>
      </c>
      <c r="O15" s="102">
        <f t="shared" si="2"/>
        <v>0</v>
      </c>
      <c r="P15" s="102">
        <f t="shared" si="2"/>
        <v>0</v>
      </c>
      <c r="Q15" s="102">
        <f t="shared" si="2"/>
        <v>0</v>
      </c>
      <c r="R15" s="102">
        <f t="shared" si="2"/>
        <v>0</v>
      </c>
      <c r="S15" s="102">
        <f t="shared" si="2"/>
        <v>0</v>
      </c>
      <c r="T15" s="102">
        <f t="shared" si="2"/>
        <v>0</v>
      </c>
      <c r="U15" s="102">
        <f t="shared" si="2"/>
        <v>0</v>
      </c>
      <c r="V15" s="102">
        <f t="shared" si="2"/>
        <v>0</v>
      </c>
      <c r="W15" s="102">
        <f t="shared" si="2"/>
        <v>687687</v>
      </c>
      <c r="X15" s="102">
        <f t="shared" si="2"/>
        <v>700002</v>
      </c>
      <c r="Y15" s="102">
        <f t="shared" si="2"/>
        <v>-12315</v>
      </c>
      <c r="Z15" s="139">
        <f>+IF(X15&lt;&gt;0,+(Y15/X15)*100,0)</f>
        <v>-1.7592806877694636</v>
      </c>
      <c r="AA15" s="104">
        <f>SUM(AA16:AA18)</f>
        <v>2800000</v>
      </c>
    </row>
    <row r="16" spans="1:27" ht="13.5">
      <c r="A16" s="140" t="s">
        <v>89</v>
      </c>
      <c r="B16" s="138"/>
      <c r="C16" s="160"/>
      <c r="D16" s="160"/>
      <c r="E16" s="161">
        <v>2800000</v>
      </c>
      <c r="F16" s="61">
        <v>2800000</v>
      </c>
      <c r="G16" s="61">
        <v>687687</v>
      </c>
      <c r="H16" s="61"/>
      <c r="I16" s="61"/>
      <c r="J16" s="61">
        <v>687687</v>
      </c>
      <c r="K16" s="61"/>
      <c r="L16" s="61"/>
      <c r="M16" s="61"/>
      <c r="N16" s="61"/>
      <c r="O16" s="61"/>
      <c r="P16" s="61"/>
      <c r="Q16" s="61"/>
      <c r="R16" s="61"/>
      <c r="S16" s="61"/>
      <c r="T16" s="61"/>
      <c r="U16" s="61"/>
      <c r="V16" s="61"/>
      <c r="W16" s="61">
        <v>687687</v>
      </c>
      <c r="X16" s="61">
        <v>700002</v>
      </c>
      <c r="Y16" s="61">
        <v>-12315</v>
      </c>
      <c r="Z16" s="142">
        <v>-1.76</v>
      </c>
      <c r="AA16" s="63">
        <v>2800000</v>
      </c>
    </row>
    <row r="17" spans="1:27" ht="13.5">
      <c r="A17" s="140" t="s">
        <v>90</v>
      </c>
      <c r="B17" s="138"/>
      <c r="C17" s="160"/>
      <c r="D17" s="160"/>
      <c r="E17" s="161"/>
      <c r="F17" s="61"/>
      <c r="G17" s="61"/>
      <c r="H17" s="61"/>
      <c r="I17" s="61"/>
      <c r="J17" s="61"/>
      <c r="K17" s="61"/>
      <c r="L17" s="61"/>
      <c r="M17" s="61"/>
      <c r="N17" s="61"/>
      <c r="O17" s="61"/>
      <c r="P17" s="61"/>
      <c r="Q17" s="61"/>
      <c r="R17" s="61"/>
      <c r="S17" s="61"/>
      <c r="T17" s="61"/>
      <c r="U17" s="61"/>
      <c r="V17" s="61"/>
      <c r="W17" s="61"/>
      <c r="X17" s="61"/>
      <c r="Y17" s="61"/>
      <c r="Z17" s="142"/>
      <c r="AA17" s="63"/>
    </row>
    <row r="18" spans="1:27" ht="13.5">
      <c r="A18" s="140" t="s">
        <v>91</v>
      </c>
      <c r="B18" s="138"/>
      <c r="C18" s="160"/>
      <c r="D18" s="160"/>
      <c r="E18" s="161"/>
      <c r="F18" s="61"/>
      <c r="G18" s="61"/>
      <c r="H18" s="61"/>
      <c r="I18" s="61"/>
      <c r="J18" s="61"/>
      <c r="K18" s="61"/>
      <c r="L18" s="61"/>
      <c r="M18" s="61"/>
      <c r="N18" s="61"/>
      <c r="O18" s="61"/>
      <c r="P18" s="61"/>
      <c r="Q18" s="61"/>
      <c r="R18" s="61"/>
      <c r="S18" s="61"/>
      <c r="T18" s="61"/>
      <c r="U18" s="61"/>
      <c r="V18" s="61"/>
      <c r="W18" s="61"/>
      <c r="X18" s="61"/>
      <c r="Y18" s="61"/>
      <c r="Z18" s="142"/>
      <c r="AA18" s="63"/>
    </row>
    <row r="19" spans="1:27" ht="13.5">
      <c r="A19" s="137" t="s">
        <v>92</v>
      </c>
      <c r="B19" s="144"/>
      <c r="C19" s="158">
        <f aca="true" t="shared" si="3" ref="C19:Y19">SUM(C20:C23)</f>
        <v>0</v>
      </c>
      <c r="D19" s="158">
        <f>SUM(D20:D23)</f>
        <v>0</v>
      </c>
      <c r="E19" s="159">
        <f t="shared" si="3"/>
        <v>0</v>
      </c>
      <c r="F19" s="102">
        <f t="shared" si="3"/>
        <v>0</v>
      </c>
      <c r="G19" s="102">
        <f t="shared" si="3"/>
        <v>0</v>
      </c>
      <c r="H19" s="102">
        <f t="shared" si="3"/>
        <v>0</v>
      </c>
      <c r="I19" s="102">
        <f t="shared" si="3"/>
        <v>0</v>
      </c>
      <c r="J19" s="102">
        <f t="shared" si="3"/>
        <v>0</v>
      </c>
      <c r="K19" s="102">
        <f t="shared" si="3"/>
        <v>0</v>
      </c>
      <c r="L19" s="102">
        <f t="shared" si="3"/>
        <v>0</v>
      </c>
      <c r="M19" s="102">
        <f t="shared" si="3"/>
        <v>0</v>
      </c>
      <c r="N19" s="102">
        <f t="shared" si="3"/>
        <v>0</v>
      </c>
      <c r="O19" s="102">
        <f t="shared" si="3"/>
        <v>0</v>
      </c>
      <c r="P19" s="102">
        <f t="shared" si="3"/>
        <v>0</v>
      </c>
      <c r="Q19" s="102">
        <f t="shared" si="3"/>
        <v>0</v>
      </c>
      <c r="R19" s="102">
        <f t="shared" si="3"/>
        <v>0</v>
      </c>
      <c r="S19" s="102">
        <f t="shared" si="3"/>
        <v>0</v>
      </c>
      <c r="T19" s="102">
        <f t="shared" si="3"/>
        <v>0</v>
      </c>
      <c r="U19" s="102">
        <f t="shared" si="3"/>
        <v>0</v>
      </c>
      <c r="V19" s="102">
        <f t="shared" si="3"/>
        <v>0</v>
      </c>
      <c r="W19" s="102">
        <f t="shared" si="3"/>
        <v>0</v>
      </c>
      <c r="X19" s="102">
        <f t="shared" si="3"/>
        <v>0</v>
      </c>
      <c r="Y19" s="102">
        <f t="shared" si="3"/>
        <v>0</v>
      </c>
      <c r="Z19" s="139">
        <f>+IF(X19&lt;&gt;0,+(Y19/X19)*100,0)</f>
        <v>0</v>
      </c>
      <c r="AA19" s="104">
        <f>SUM(AA20:AA23)</f>
        <v>0</v>
      </c>
    </row>
    <row r="20" spans="1:27" ht="13.5">
      <c r="A20" s="140" t="s">
        <v>93</v>
      </c>
      <c r="B20" s="138"/>
      <c r="C20" s="160"/>
      <c r="D20" s="160"/>
      <c r="E20" s="161"/>
      <c r="F20" s="61"/>
      <c r="G20" s="61"/>
      <c r="H20" s="61"/>
      <c r="I20" s="61"/>
      <c r="J20" s="61"/>
      <c r="K20" s="61"/>
      <c r="L20" s="61"/>
      <c r="M20" s="61"/>
      <c r="N20" s="61"/>
      <c r="O20" s="61"/>
      <c r="P20" s="61"/>
      <c r="Q20" s="61"/>
      <c r="R20" s="61"/>
      <c r="S20" s="61"/>
      <c r="T20" s="61"/>
      <c r="U20" s="61"/>
      <c r="V20" s="61"/>
      <c r="W20" s="61"/>
      <c r="X20" s="61"/>
      <c r="Y20" s="61"/>
      <c r="Z20" s="142"/>
      <c r="AA20" s="63"/>
    </row>
    <row r="21" spans="1:27" ht="13.5">
      <c r="A21" s="140" t="s">
        <v>94</v>
      </c>
      <c r="B21" s="138"/>
      <c r="C21" s="160"/>
      <c r="D21" s="160"/>
      <c r="E21" s="161"/>
      <c r="F21" s="61"/>
      <c r="G21" s="61"/>
      <c r="H21" s="61"/>
      <c r="I21" s="61"/>
      <c r="J21" s="61"/>
      <c r="K21" s="61"/>
      <c r="L21" s="61"/>
      <c r="M21" s="61"/>
      <c r="N21" s="61"/>
      <c r="O21" s="61"/>
      <c r="P21" s="61"/>
      <c r="Q21" s="61"/>
      <c r="R21" s="61"/>
      <c r="S21" s="61"/>
      <c r="T21" s="61"/>
      <c r="U21" s="61"/>
      <c r="V21" s="61"/>
      <c r="W21" s="61"/>
      <c r="X21" s="61"/>
      <c r="Y21" s="61"/>
      <c r="Z21" s="142"/>
      <c r="AA21" s="63"/>
    </row>
    <row r="22" spans="1:27" ht="13.5">
      <c r="A22" s="140" t="s">
        <v>95</v>
      </c>
      <c r="B22" s="138"/>
      <c r="C22" s="195"/>
      <c r="D22" s="195"/>
      <c r="E22" s="196"/>
      <c r="F22" s="197"/>
      <c r="G22" s="197"/>
      <c r="H22" s="197"/>
      <c r="I22" s="197"/>
      <c r="J22" s="197"/>
      <c r="K22" s="197"/>
      <c r="L22" s="197"/>
      <c r="M22" s="197"/>
      <c r="N22" s="197"/>
      <c r="O22" s="197"/>
      <c r="P22" s="197"/>
      <c r="Q22" s="197"/>
      <c r="R22" s="197"/>
      <c r="S22" s="197"/>
      <c r="T22" s="197"/>
      <c r="U22" s="197"/>
      <c r="V22" s="197"/>
      <c r="W22" s="197"/>
      <c r="X22" s="197"/>
      <c r="Y22" s="197"/>
      <c r="Z22" s="185"/>
      <c r="AA22" s="267"/>
    </row>
    <row r="23" spans="1:27" ht="13.5">
      <c r="A23" s="140" t="s">
        <v>96</v>
      </c>
      <c r="B23" s="138"/>
      <c r="C23" s="160"/>
      <c r="D23" s="160"/>
      <c r="E23" s="161"/>
      <c r="F23" s="61"/>
      <c r="G23" s="61"/>
      <c r="H23" s="61"/>
      <c r="I23" s="61"/>
      <c r="J23" s="61"/>
      <c r="K23" s="61"/>
      <c r="L23" s="61"/>
      <c r="M23" s="61"/>
      <c r="N23" s="61"/>
      <c r="O23" s="61"/>
      <c r="P23" s="61"/>
      <c r="Q23" s="61"/>
      <c r="R23" s="61"/>
      <c r="S23" s="61"/>
      <c r="T23" s="61"/>
      <c r="U23" s="61"/>
      <c r="V23" s="61"/>
      <c r="W23" s="61"/>
      <c r="X23" s="61"/>
      <c r="Y23" s="61"/>
      <c r="Z23" s="142"/>
      <c r="AA23" s="63"/>
    </row>
    <row r="24" spans="1:27" ht="13.5">
      <c r="A24" s="137" t="s">
        <v>97</v>
      </c>
      <c r="B24" s="144"/>
      <c r="C24" s="158"/>
      <c r="D24" s="158"/>
      <c r="E24" s="159"/>
      <c r="F24" s="102"/>
      <c r="G24" s="102"/>
      <c r="H24" s="102"/>
      <c r="I24" s="102"/>
      <c r="J24" s="102"/>
      <c r="K24" s="102"/>
      <c r="L24" s="102"/>
      <c r="M24" s="102"/>
      <c r="N24" s="102"/>
      <c r="O24" s="102"/>
      <c r="P24" s="102"/>
      <c r="Q24" s="102"/>
      <c r="R24" s="102"/>
      <c r="S24" s="102"/>
      <c r="T24" s="102"/>
      <c r="U24" s="102"/>
      <c r="V24" s="102"/>
      <c r="W24" s="102"/>
      <c r="X24" s="102"/>
      <c r="Y24" s="102"/>
      <c r="Z24" s="139"/>
      <c r="AA24" s="104"/>
    </row>
    <row r="25" spans="1:27" ht="13.5">
      <c r="A25" s="150" t="s">
        <v>229</v>
      </c>
      <c r="B25" s="151" t="s">
        <v>103</v>
      </c>
      <c r="C25" s="259">
        <f aca="true" t="shared" si="4" ref="C25:Y25">+C5+C9+C15+C19+C24</f>
        <v>0</v>
      </c>
      <c r="D25" s="259">
        <f>+D5+D9+D15+D19+D24</f>
        <v>0</v>
      </c>
      <c r="E25" s="272">
        <f t="shared" si="4"/>
        <v>5940000</v>
      </c>
      <c r="F25" s="261">
        <f t="shared" si="4"/>
        <v>5940000</v>
      </c>
      <c r="G25" s="261">
        <f t="shared" si="4"/>
        <v>1023901</v>
      </c>
      <c r="H25" s="261">
        <f t="shared" si="4"/>
        <v>0</v>
      </c>
      <c r="I25" s="261">
        <f t="shared" si="4"/>
        <v>0</v>
      </c>
      <c r="J25" s="261">
        <f t="shared" si="4"/>
        <v>1023901</v>
      </c>
      <c r="K25" s="261">
        <f t="shared" si="4"/>
        <v>0</v>
      </c>
      <c r="L25" s="261">
        <f t="shared" si="4"/>
        <v>0</v>
      </c>
      <c r="M25" s="261">
        <f t="shared" si="4"/>
        <v>0</v>
      </c>
      <c r="N25" s="261">
        <f t="shared" si="4"/>
        <v>0</v>
      </c>
      <c r="O25" s="261">
        <f t="shared" si="4"/>
        <v>0</v>
      </c>
      <c r="P25" s="261">
        <f t="shared" si="4"/>
        <v>0</v>
      </c>
      <c r="Q25" s="261">
        <f t="shared" si="4"/>
        <v>0</v>
      </c>
      <c r="R25" s="261">
        <f t="shared" si="4"/>
        <v>0</v>
      </c>
      <c r="S25" s="261">
        <f t="shared" si="4"/>
        <v>0</v>
      </c>
      <c r="T25" s="261">
        <f t="shared" si="4"/>
        <v>0</v>
      </c>
      <c r="U25" s="261">
        <f t="shared" si="4"/>
        <v>0</v>
      </c>
      <c r="V25" s="261">
        <f t="shared" si="4"/>
        <v>0</v>
      </c>
      <c r="W25" s="261">
        <f t="shared" si="4"/>
        <v>1023901</v>
      </c>
      <c r="X25" s="261">
        <f t="shared" si="4"/>
        <v>1485006</v>
      </c>
      <c r="Y25" s="261">
        <f t="shared" si="4"/>
        <v>-461105</v>
      </c>
      <c r="Z25" s="273">
        <f>+IF(X25&lt;&gt;0,+(Y25/X25)*100,0)</f>
        <v>-31.050716293402182</v>
      </c>
      <c r="AA25" s="274">
        <f>+AA5+AA9+AA15+AA19+AA24</f>
        <v>5940000</v>
      </c>
    </row>
    <row r="26" spans="1:27" ht="4.5" customHeight="1">
      <c r="A26" s="147"/>
      <c r="B26" s="138"/>
      <c r="C26" s="160"/>
      <c r="D26" s="160"/>
      <c r="E26" s="161"/>
      <c r="F26" s="61"/>
      <c r="G26" s="61"/>
      <c r="H26" s="61"/>
      <c r="I26" s="61"/>
      <c r="J26" s="61"/>
      <c r="K26" s="61"/>
      <c r="L26" s="61"/>
      <c r="M26" s="61"/>
      <c r="N26" s="61"/>
      <c r="O26" s="61"/>
      <c r="P26" s="61"/>
      <c r="Q26" s="61"/>
      <c r="R26" s="61"/>
      <c r="S26" s="61"/>
      <c r="T26" s="61"/>
      <c r="U26" s="61"/>
      <c r="V26" s="61"/>
      <c r="W26" s="61"/>
      <c r="X26" s="61"/>
      <c r="Y26" s="61"/>
      <c r="Z26" s="142"/>
      <c r="AA26" s="63"/>
    </row>
    <row r="27" spans="1:27" ht="13.5">
      <c r="A27" s="275" t="s">
        <v>230</v>
      </c>
      <c r="B27" s="149"/>
      <c r="C27" s="160"/>
      <c r="D27" s="160"/>
      <c r="E27" s="161"/>
      <c r="F27" s="61"/>
      <c r="G27" s="61"/>
      <c r="H27" s="61"/>
      <c r="I27" s="61"/>
      <c r="J27" s="61"/>
      <c r="K27" s="61"/>
      <c r="L27" s="61"/>
      <c r="M27" s="61"/>
      <c r="N27" s="61"/>
      <c r="O27" s="61"/>
      <c r="P27" s="61"/>
      <c r="Q27" s="61"/>
      <c r="R27" s="61"/>
      <c r="S27" s="61"/>
      <c r="T27" s="61"/>
      <c r="U27" s="61"/>
      <c r="V27" s="61"/>
      <c r="W27" s="61"/>
      <c r="X27" s="61"/>
      <c r="Y27" s="61"/>
      <c r="Z27" s="142"/>
      <c r="AA27" s="63"/>
    </row>
    <row r="28" spans="1:27" ht="13.5">
      <c r="A28" s="276" t="s">
        <v>231</v>
      </c>
      <c r="B28" s="138"/>
      <c r="C28" s="160"/>
      <c r="D28" s="160"/>
      <c r="E28" s="161"/>
      <c r="F28" s="61"/>
      <c r="G28" s="61"/>
      <c r="H28" s="61"/>
      <c r="I28" s="61"/>
      <c r="J28" s="61"/>
      <c r="K28" s="61"/>
      <c r="L28" s="61"/>
      <c r="M28" s="61"/>
      <c r="N28" s="61"/>
      <c r="O28" s="61"/>
      <c r="P28" s="61"/>
      <c r="Q28" s="61"/>
      <c r="R28" s="61"/>
      <c r="S28" s="61"/>
      <c r="T28" s="61"/>
      <c r="U28" s="61"/>
      <c r="V28" s="61"/>
      <c r="W28" s="61"/>
      <c r="X28" s="61"/>
      <c r="Y28" s="61"/>
      <c r="Z28" s="142"/>
      <c r="AA28" s="160"/>
    </row>
    <row r="29" spans="1:27" ht="13.5">
      <c r="A29" s="276" t="s">
        <v>232</v>
      </c>
      <c r="B29" s="138"/>
      <c r="C29" s="160"/>
      <c r="D29" s="160"/>
      <c r="E29" s="161"/>
      <c r="F29" s="61"/>
      <c r="G29" s="61"/>
      <c r="H29" s="61"/>
      <c r="I29" s="61"/>
      <c r="J29" s="61"/>
      <c r="K29" s="61"/>
      <c r="L29" s="61"/>
      <c r="M29" s="61"/>
      <c r="N29" s="61"/>
      <c r="O29" s="61"/>
      <c r="P29" s="61"/>
      <c r="Q29" s="61"/>
      <c r="R29" s="61"/>
      <c r="S29" s="61"/>
      <c r="T29" s="61"/>
      <c r="U29" s="61"/>
      <c r="V29" s="61"/>
      <c r="W29" s="61"/>
      <c r="X29" s="61"/>
      <c r="Y29" s="61"/>
      <c r="Z29" s="142"/>
      <c r="AA29" s="63"/>
    </row>
    <row r="30" spans="1:27" ht="13.5">
      <c r="A30" s="276" t="s">
        <v>233</v>
      </c>
      <c r="B30" s="138"/>
      <c r="C30" s="195"/>
      <c r="D30" s="195"/>
      <c r="E30" s="196"/>
      <c r="F30" s="197"/>
      <c r="G30" s="197"/>
      <c r="H30" s="197"/>
      <c r="I30" s="197"/>
      <c r="J30" s="197"/>
      <c r="K30" s="197"/>
      <c r="L30" s="197"/>
      <c r="M30" s="197"/>
      <c r="N30" s="197"/>
      <c r="O30" s="197"/>
      <c r="P30" s="197"/>
      <c r="Q30" s="197"/>
      <c r="R30" s="197"/>
      <c r="S30" s="197"/>
      <c r="T30" s="197"/>
      <c r="U30" s="197"/>
      <c r="V30" s="197"/>
      <c r="W30" s="197"/>
      <c r="X30" s="197"/>
      <c r="Y30" s="197"/>
      <c r="Z30" s="185"/>
      <c r="AA30" s="267"/>
    </row>
    <row r="31" spans="1:27" ht="13.5">
      <c r="A31" s="277" t="s">
        <v>234</v>
      </c>
      <c r="B31" s="138"/>
      <c r="C31" s="160"/>
      <c r="D31" s="160"/>
      <c r="E31" s="161"/>
      <c r="F31" s="61"/>
      <c r="G31" s="61"/>
      <c r="H31" s="61"/>
      <c r="I31" s="61"/>
      <c r="J31" s="61"/>
      <c r="K31" s="61"/>
      <c r="L31" s="61"/>
      <c r="M31" s="61"/>
      <c r="N31" s="61"/>
      <c r="O31" s="61"/>
      <c r="P31" s="61"/>
      <c r="Q31" s="61"/>
      <c r="R31" s="61"/>
      <c r="S31" s="61"/>
      <c r="T31" s="61"/>
      <c r="U31" s="61"/>
      <c r="V31" s="61"/>
      <c r="W31" s="61"/>
      <c r="X31" s="61"/>
      <c r="Y31" s="61"/>
      <c r="Z31" s="142"/>
      <c r="AA31" s="63"/>
    </row>
    <row r="32" spans="1:27" ht="13.5">
      <c r="A32" s="278" t="s">
        <v>49</v>
      </c>
      <c r="B32" s="138"/>
      <c r="C32" s="198">
        <f aca="true" t="shared" si="5" ref="C32:Y32">SUM(C28:C31)</f>
        <v>0</v>
      </c>
      <c r="D32" s="198">
        <f>SUM(D28:D31)</f>
        <v>0</v>
      </c>
      <c r="E32" s="199">
        <f t="shared" si="5"/>
        <v>0</v>
      </c>
      <c r="F32" s="77">
        <f t="shared" si="5"/>
        <v>0</v>
      </c>
      <c r="G32" s="77">
        <f t="shared" si="5"/>
        <v>0</v>
      </c>
      <c r="H32" s="77">
        <f t="shared" si="5"/>
        <v>0</v>
      </c>
      <c r="I32" s="77">
        <f t="shared" si="5"/>
        <v>0</v>
      </c>
      <c r="J32" s="77">
        <f t="shared" si="5"/>
        <v>0</v>
      </c>
      <c r="K32" s="77">
        <f t="shared" si="5"/>
        <v>0</v>
      </c>
      <c r="L32" s="77">
        <f t="shared" si="5"/>
        <v>0</v>
      </c>
      <c r="M32" s="77">
        <f t="shared" si="5"/>
        <v>0</v>
      </c>
      <c r="N32" s="77">
        <f t="shared" si="5"/>
        <v>0</v>
      </c>
      <c r="O32" s="77">
        <f t="shared" si="5"/>
        <v>0</v>
      </c>
      <c r="P32" s="77">
        <f t="shared" si="5"/>
        <v>0</v>
      </c>
      <c r="Q32" s="77">
        <f t="shared" si="5"/>
        <v>0</v>
      </c>
      <c r="R32" s="77">
        <f t="shared" si="5"/>
        <v>0</v>
      </c>
      <c r="S32" s="77">
        <f t="shared" si="5"/>
        <v>0</v>
      </c>
      <c r="T32" s="77">
        <f t="shared" si="5"/>
        <v>0</v>
      </c>
      <c r="U32" s="77">
        <f t="shared" si="5"/>
        <v>0</v>
      </c>
      <c r="V32" s="77">
        <f t="shared" si="5"/>
        <v>0</v>
      </c>
      <c r="W32" s="77">
        <f t="shared" si="5"/>
        <v>0</v>
      </c>
      <c r="X32" s="77">
        <f t="shared" si="5"/>
        <v>0</v>
      </c>
      <c r="Y32" s="77">
        <f t="shared" si="5"/>
        <v>0</v>
      </c>
      <c r="Z32" s="186">
        <f>+IF(X32&lt;&gt;0,+(Y32/X32)*100,0)</f>
        <v>0</v>
      </c>
      <c r="AA32" s="79">
        <f>SUM(AA28:AA31)</f>
        <v>0</v>
      </c>
    </row>
    <row r="33" spans="1:27" ht="13.5">
      <c r="A33" s="279"/>
      <c r="B33" s="138"/>
      <c r="C33" s="160"/>
      <c r="D33" s="160"/>
      <c r="E33" s="161"/>
      <c r="F33" s="61"/>
      <c r="G33" s="61"/>
      <c r="H33" s="61"/>
      <c r="I33" s="61"/>
      <c r="J33" s="61"/>
      <c r="K33" s="61"/>
      <c r="L33" s="61"/>
      <c r="M33" s="61"/>
      <c r="N33" s="61"/>
      <c r="O33" s="61"/>
      <c r="P33" s="61"/>
      <c r="Q33" s="61"/>
      <c r="R33" s="61"/>
      <c r="S33" s="61"/>
      <c r="T33" s="61"/>
      <c r="U33" s="61"/>
      <c r="V33" s="61"/>
      <c r="W33" s="61"/>
      <c r="X33" s="61"/>
      <c r="Y33" s="61"/>
      <c r="Z33" s="142"/>
      <c r="AA33" s="63"/>
    </row>
    <row r="34" spans="1:27" ht="13.5">
      <c r="A34" s="279" t="s">
        <v>50</v>
      </c>
      <c r="B34" s="138" t="s">
        <v>235</v>
      </c>
      <c r="C34" s="160"/>
      <c r="D34" s="160"/>
      <c r="E34" s="161"/>
      <c r="F34" s="61"/>
      <c r="G34" s="61"/>
      <c r="H34" s="61"/>
      <c r="I34" s="61"/>
      <c r="J34" s="61"/>
      <c r="K34" s="61"/>
      <c r="L34" s="61"/>
      <c r="M34" s="61"/>
      <c r="N34" s="61"/>
      <c r="O34" s="61"/>
      <c r="P34" s="61"/>
      <c r="Q34" s="61"/>
      <c r="R34" s="61"/>
      <c r="S34" s="61"/>
      <c r="T34" s="61"/>
      <c r="U34" s="61"/>
      <c r="V34" s="61"/>
      <c r="W34" s="61"/>
      <c r="X34" s="61"/>
      <c r="Y34" s="61"/>
      <c r="Z34" s="142"/>
      <c r="AA34" s="63"/>
    </row>
    <row r="35" spans="1:27" ht="13.5">
      <c r="A35" s="279" t="s">
        <v>51</v>
      </c>
      <c r="B35" s="138"/>
      <c r="C35" s="160"/>
      <c r="D35" s="160"/>
      <c r="E35" s="161"/>
      <c r="F35" s="61"/>
      <c r="G35" s="61"/>
      <c r="H35" s="61"/>
      <c r="I35" s="61"/>
      <c r="J35" s="61"/>
      <c r="K35" s="61"/>
      <c r="L35" s="61"/>
      <c r="M35" s="61"/>
      <c r="N35" s="61"/>
      <c r="O35" s="61"/>
      <c r="P35" s="61"/>
      <c r="Q35" s="61"/>
      <c r="R35" s="61"/>
      <c r="S35" s="61"/>
      <c r="T35" s="61"/>
      <c r="U35" s="61"/>
      <c r="V35" s="61"/>
      <c r="W35" s="61"/>
      <c r="X35" s="61"/>
      <c r="Y35" s="61"/>
      <c r="Z35" s="142"/>
      <c r="AA35" s="63"/>
    </row>
    <row r="36" spans="1:27" ht="13.5">
      <c r="A36" s="280" t="s">
        <v>236</v>
      </c>
      <c r="B36" s="151"/>
      <c r="C36" s="264">
        <f aca="true" t="shared" si="6" ref="C36:Y36">SUM(C32:C35)</f>
        <v>0</v>
      </c>
      <c r="D36" s="264">
        <f>SUM(D32:D35)</f>
        <v>0</v>
      </c>
      <c r="E36" s="260">
        <f t="shared" si="6"/>
        <v>0</v>
      </c>
      <c r="F36" s="262">
        <f t="shared" si="6"/>
        <v>0</v>
      </c>
      <c r="G36" s="262">
        <f t="shared" si="6"/>
        <v>0</v>
      </c>
      <c r="H36" s="262">
        <f t="shared" si="6"/>
        <v>0</v>
      </c>
      <c r="I36" s="262">
        <f t="shared" si="6"/>
        <v>0</v>
      </c>
      <c r="J36" s="262">
        <f t="shared" si="6"/>
        <v>0</v>
      </c>
      <c r="K36" s="262">
        <f t="shared" si="6"/>
        <v>0</v>
      </c>
      <c r="L36" s="262">
        <f t="shared" si="6"/>
        <v>0</v>
      </c>
      <c r="M36" s="262">
        <f t="shared" si="6"/>
        <v>0</v>
      </c>
      <c r="N36" s="262">
        <f t="shared" si="6"/>
        <v>0</v>
      </c>
      <c r="O36" s="262">
        <f t="shared" si="6"/>
        <v>0</v>
      </c>
      <c r="P36" s="262">
        <f t="shared" si="6"/>
        <v>0</v>
      </c>
      <c r="Q36" s="262">
        <f t="shared" si="6"/>
        <v>0</v>
      </c>
      <c r="R36" s="262">
        <f t="shared" si="6"/>
        <v>0</v>
      </c>
      <c r="S36" s="262">
        <f t="shared" si="6"/>
        <v>0</v>
      </c>
      <c r="T36" s="262">
        <f t="shared" si="6"/>
        <v>0</v>
      </c>
      <c r="U36" s="262">
        <f t="shared" si="6"/>
        <v>0</v>
      </c>
      <c r="V36" s="262">
        <f t="shared" si="6"/>
        <v>0</v>
      </c>
      <c r="W36" s="262">
        <f t="shared" si="6"/>
        <v>0</v>
      </c>
      <c r="X36" s="262">
        <f t="shared" si="6"/>
        <v>0</v>
      </c>
      <c r="Y36" s="262">
        <f t="shared" si="6"/>
        <v>0</v>
      </c>
      <c r="Z36" s="263">
        <f>+IF(X36&lt;&gt;0,+(Y36/X36)*100,0)</f>
        <v>0</v>
      </c>
      <c r="AA36" s="281">
        <f>SUM(AA32:AA35)</f>
        <v>0</v>
      </c>
    </row>
    <row r="37" spans="1:27" ht="13.5">
      <c r="A37" s="152" t="s">
        <v>458</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row>
    <row r="38" spans="1:27" ht="13.5">
      <c r="A38" s="282" t="s">
        <v>467</v>
      </c>
      <c r="B38" s="282"/>
      <c r="C38" s="282"/>
      <c r="D38" s="282"/>
      <c r="E38" s="282"/>
      <c r="F38" s="282"/>
      <c r="G38" s="282"/>
      <c r="H38" s="282"/>
      <c r="I38" s="282"/>
      <c r="J38" s="282"/>
      <c r="K38" s="282"/>
      <c r="L38" s="120"/>
      <c r="M38" s="120"/>
      <c r="N38" s="120"/>
      <c r="O38" s="120"/>
      <c r="P38" s="120"/>
      <c r="Q38" s="120"/>
      <c r="R38" s="120"/>
      <c r="S38" s="120"/>
      <c r="T38" s="120"/>
      <c r="U38" s="120"/>
      <c r="V38" s="120"/>
      <c r="W38" s="120"/>
      <c r="X38" s="120"/>
      <c r="Y38" s="120"/>
      <c r="Z38" s="120"/>
      <c r="AA38" s="120"/>
    </row>
    <row r="39" spans="1:27" ht="13.5">
      <c r="A39" s="154"/>
      <c r="B39" s="282"/>
      <c r="C39" s="282"/>
      <c r="D39" s="282"/>
      <c r="E39" s="282"/>
      <c r="F39" s="282"/>
      <c r="G39" s="282"/>
      <c r="H39" s="282"/>
      <c r="I39" s="282"/>
      <c r="J39" s="282"/>
      <c r="K39" s="282"/>
      <c r="L39" s="120"/>
      <c r="M39" s="120"/>
      <c r="N39" s="120"/>
      <c r="O39" s="120"/>
      <c r="P39" s="120"/>
      <c r="Q39" s="120"/>
      <c r="R39" s="120"/>
      <c r="S39" s="120"/>
      <c r="T39" s="120"/>
      <c r="U39" s="120"/>
      <c r="V39" s="120"/>
      <c r="W39" s="120"/>
      <c r="X39" s="120"/>
      <c r="Y39" s="120"/>
      <c r="Z39" s="120"/>
      <c r="AA39" s="120"/>
    </row>
    <row r="40" spans="1:27" ht="13.5">
      <c r="A40" s="154" t="s">
        <v>468</v>
      </c>
      <c r="B40" s="282"/>
      <c r="C40" s="282"/>
      <c r="D40" s="282"/>
      <c r="E40" s="282"/>
      <c r="F40" s="282"/>
      <c r="G40" s="282"/>
      <c r="H40" s="282"/>
      <c r="I40" s="282"/>
      <c r="J40" s="282"/>
      <c r="K40" s="282"/>
      <c r="L40" s="120"/>
      <c r="M40" s="120"/>
      <c r="N40" s="120"/>
      <c r="O40" s="120"/>
      <c r="P40" s="120"/>
      <c r="Q40" s="120"/>
      <c r="R40" s="120"/>
      <c r="S40" s="120"/>
      <c r="T40" s="120"/>
      <c r="U40" s="120"/>
      <c r="V40" s="120"/>
      <c r="W40" s="120"/>
      <c r="X40" s="120"/>
      <c r="Y40" s="120"/>
      <c r="Z40" s="120"/>
      <c r="AA40" s="120"/>
    </row>
    <row r="41" spans="1:27" ht="13.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row>
    <row r="42" spans="1:27" ht="13.5">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row>
    <row r="43" spans="1:27" ht="13.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row>
    <row r="44" spans="1:27" ht="13.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row>
    <row r="45" spans="1:27" ht="13.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row>
  </sheetData>
  <sheetProtection/>
  <mergeCells count="1">
    <mergeCell ref="A1:AA1"/>
  </mergeCells>
  <printOptions horizontalCentered="1"/>
  <pageMargins left="0.551181102362205" right="0.22" top="0.590551181102362" bottom="0.590551181102362" header="0.31496062992126" footer="0.31496062992126"/>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AA54"/>
  <sheetViews>
    <sheetView showGridLines="0" zoomScalePageLayoutView="0" workbookViewId="0" topLeftCell="A1">
      <selection activeCell="B2" sqref="B2"/>
    </sheetView>
  </sheetViews>
  <sheetFormatPr defaultColWidth="9.140625" defaultRowHeight="12.75"/>
  <cols>
    <col min="1" max="1" width="35.7109375" style="0" customWidth="1"/>
    <col min="2" max="2" width="3.8515625" style="0" bestFit="1"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18" customHeight="1">
      <c r="A1" s="412" t="s">
        <v>237</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row>
    <row r="2" spans="1:27" ht="24.75" customHeight="1">
      <c r="A2" s="165" t="s">
        <v>1</v>
      </c>
      <c r="B2" s="136" t="s">
        <v>463</v>
      </c>
      <c r="C2" s="123" t="s">
        <v>2</v>
      </c>
      <c r="D2" s="123" t="s">
        <v>3</v>
      </c>
      <c r="E2" s="411" t="s">
        <v>4</v>
      </c>
      <c r="F2" s="409"/>
      <c r="G2" s="409"/>
      <c r="H2" s="409"/>
      <c r="I2" s="409"/>
      <c r="J2" s="409"/>
      <c r="K2" s="409"/>
      <c r="L2" s="409"/>
      <c r="M2" s="409"/>
      <c r="N2" s="409"/>
      <c r="O2" s="409"/>
      <c r="P2" s="409"/>
      <c r="Q2" s="409"/>
      <c r="R2" s="409"/>
      <c r="S2" s="409"/>
      <c r="T2" s="409"/>
      <c r="U2" s="409"/>
      <c r="V2" s="409"/>
      <c r="W2" s="409"/>
      <c r="X2" s="409"/>
      <c r="Y2" s="409"/>
      <c r="Z2" s="409"/>
      <c r="AA2" s="410"/>
    </row>
    <row r="3" spans="1:27" ht="24.75" customHeight="1">
      <c r="A3" s="167" t="s">
        <v>5</v>
      </c>
      <c r="B3" s="283" t="s">
        <v>238</v>
      </c>
      <c r="C3" s="169" t="s">
        <v>6</v>
      </c>
      <c r="D3" s="169" t="s">
        <v>6</v>
      </c>
      <c r="E3" s="48" t="s">
        <v>7</v>
      </c>
      <c r="F3" s="49" t="s">
        <v>8</v>
      </c>
      <c r="G3" s="49" t="s">
        <v>9</v>
      </c>
      <c r="H3" s="49" t="s">
        <v>10</v>
      </c>
      <c r="I3" s="49" t="s">
        <v>11</v>
      </c>
      <c r="J3" s="49" t="s">
        <v>12</v>
      </c>
      <c r="K3" s="49" t="s">
        <v>13</v>
      </c>
      <c r="L3" s="49" t="s">
        <v>14</v>
      </c>
      <c r="M3" s="49" t="s">
        <v>15</v>
      </c>
      <c r="N3" s="49" t="s">
        <v>16</v>
      </c>
      <c r="O3" s="49" t="s">
        <v>17</v>
      </c>
      <c r="P3" s="49" t="s">
        <v>18</v>
      </c>
      <c r="Q3" s="49" t="s">
        <v>19</v>
      </c>
      <c r="R3" s="49" t="s">
        <v>20</v>
      </c>
      <c r="S3" s="49" t="s">
        <v>21</v>
      </c>
      <c r="T3" s="49" t="s">
        <v>22</v>
      </c>
      <c r="U3" s="49" t="s">
        <v>23</v>
      </c>
      <c r="V3" s="49" t="s">
        <v>24</v>
      </c>
      <c r="W3" s="49" t="s">
        <v>25</v>
      </c>
      <c r="X3" s="49" t="s">
        <v>26</v>
      </c>
      <c r="Y3" s="49" t="s">
        <v>27</v>
      </c>
      <c r="Z3" s="49" t="s">
        <v>28</v>
      </c>
      <c r="AA3" s="51" t="s">
        <v>29</v>
      </c>
    </row>
    <row r="4" spans="1:27" ht="13.5">
      <c r="A4" s="284" t="s">
        <v>239</v>
      </c>
      <c r="B4" s="285"/>
      <c r="C4" s="286"/>
      <c r="D4" s="286"/>
      <c r="E4" s="287"/>
      <c r="F4" s="288"/>
      <c r="G4" s="288"/>
      <c r="H4" s="288"/>
      <c r="I4" s="288"/>
      <c r="J4" s="288"/>
      <c r="K4" s="288"/>
      <c r="L4" s="288"/>
      <c r="M4" s="288"/>
      <c r="N4" s="288"/>
      <c r="O4" s="288"/>
      <c r="P4" s="288"/>
      <c r="Q4" s="288"/>
      <c r="R4" s="288"/>
      <c r="S4" s="288"/>
      <c r="T4" s="288"/>
      <c r="U4" s="288"/>
      <c r="V4" s="288"/>
      <c r="W4" s="288"/>
      <c r="X4" s="288"/>
      <c r="Y4" s="288"/>
      <c r="Z4" s="289"/>
      <c r="AA4" s="290"/>
    </row>
    <row r="5" spans="1:27" ht="13.5">
      <c r="A5" s="284" t="s">
        <v>240</v>
      </c>
      <c r="B5" s="228"/>
      <c r="C5" s="160"/>
      <c r="D5" s="160"/>
      <c r="E5" s="60"/>
      <c r="F5" s="61"/>
      <c r="G5" s="61"/>
      <c r="H5" s="61"/>
      <c r="I5" s="61"/>
      <c r="J5" s="61"/>
      <c r="K5" s="61"/>
      <c r="L5" s="61"/>
      <c r="M5" s="61"/>
      <c r="N5" s="61"/>
      <c r="O5" s="61"/>
      <c r="P5" s="61"/>
      <c r="Q5" s="61"/>
      <c r="R5" s="61"/>
      <c r="S5" s="61"/>
      <c r="T5" s="61"/>
      <c r="U5" s="61"/>
      <c r="V5" s="61"/>
      <c r="W5" s="61"/>
      <c r="X5" s="61"/>
      <c r="Y5" s="61"/>
      <c r="Z5" s="142"/>
      <c r="AA5" s="63"/>
    </row>
    <row r="6" spans="1:27" ht="13.5">
      <c r="A6" s="291" t="s">
        <v>241</v>
      </c>
      <c r="B6" s="228"/>
      <c r="C6" s="160"/>
      <c r="D6" s="160"/>
      <c r="E6" s="60">
        <v>-144751345</v>
      </c>
      <c r="F6" s="61">
        <v>-144751345</v>
      </c>
      <c r="G6" s="61">
        <v>39282810</v>
      </c>
      <c r="H6" s="61"/>
      <c r="I6" s="61"/>
      <c r="J6" s="61">
        <v>39282810</v>
      </c>
      <c r="K6" s="61"/>
      <c r="L6" s="61"/>
      <c r="M6" s="61"/>
      <c r="N6" s="61"/>
      <c r="O6" s="61"/>
      <c r="P6" s="61"/>
      <c r="Q6" s="61"/>
      <c r="R6" s="61"/>
      <c r="S6" s="61"/>
      <c r="T6" s="61"/>
      <c r="U6" s="61"/>
      <c r="V6" s="61"/>
      <c r="W6" s="61">
        <v>39282810</v>
      </c>
      <c r="X6" s="61">
        <v>-36187707</v>
      </c>
      <c r="Y6" s="61">
        <v>75470517</v>
      </c>
      <c r="Z6" s="142">
        <v>-208.55</v>
      </c>
      <c r="AA6" s="63">
        <v>-144751345</v>
      </c>
    </row>
    <row r="7" spans="1:27" ht="13.5">
      <c r="A7" s="291" t="s">
        <v>242</v>
      </c>
      <c r="B7" s="228"/>
      <c r="C7" s="160"/>
      <c r="D7" s="160"/>
      <c r="E7" s="60"/>
      <c r="F7" s="61"/>
      <c r="G7" s="61"/>
      <c r="H7" s="61"/>
      <c r="I7" s="61"/>
      <c r="J7" s="61"/>
      <c r="K7" s="61"/>
      <c r="L7" s="61"/>
      <c r="M7" s="61"/>
      <c r="N7" s="61"/>
      <c r="O7" s="61"/>
      <c r="P7" s="61"/>
      <c r="Q7" s="61"/>
      <c r="R7" s="61"/>
      <c r="S7" s="61"/>
      <c r="T7" s="61"/>
      <c r="U7" s="61"/>
      <c r="V7" s="61"/>
      <c r="W7" s="61"/>
      <c r="X7" s="61"/>
      <c r="Y7" s="61"/>
      <c r="Z7" s="142"/>
      <c r="AA7" s="63"/>
    </row>
    <row r="8" spans="1:27" ht="13.5">
      <c r="A8" s="291" t="s">
        <v>243</v>
      </c>
      <c r="B8" s="228"/>
      <c r="C8" s="160"/>
      <c r="D8" s="160"/>
      <c r="E8" s="60">
        <v>-4200000</v>
      </c>
      <c r="F8" s="61">
        <v>-4200000</v>
      </c>
      <c r="G8" s="61">
        <v>34886</v>
      </c>
      <c r="H8" s="61"/>
      <c r="I8" s="61"/>
      <c r="J8" s="61">
        <v>34886</v>
      </c>
      <c r="K8" s="61"/>
      <c r="L8" s="61"/>
      <c r="M8" s="61"/>
      <c r="N8" s="61"/>
      <c r="O8" s="61"/>
      <c r="P8" s="61"/>
      <c r="Q8" s="61"/>
      <c r="R8" s="61"/>
      <c r="S8" s="61"/>
      <c r="T8" s="61"/>
      <c r="U8" s="61"/>
      <c r="V8" s="61"/>
      <c r="W8" s="61">
        <v>34886</v>
      </c>
      <c r="X8" s="61">
        <v>-1050000</v>
      </c>
      <c r="Y8" s="61">
        <v>1084886</v>
      </c>
      <c r="Z8" s="142">
        <v>-103.32</v>
      </c>
      <c r="AA8" s="63">
        <v>-4200000</v>
      </c>
    </row>
    <row r="9" spans="1:27" ht="13.5">
      <c r="A9" s="291" t="s">
        <v>244</v>
      </c>
      <c r="B9" s="228"/>
      <c r="C9" s="160"/>
      <c r="D9" s="160"/>
      <c r="E9" s="60"/>
      <c r="F9" s="61"/>
      <c r="G9" s="61">
        <v>260625</v>
      </c>
      <c r="H9" s="61"/>
      <c r="I9" s="61"/>
      <c r="J9" s="61">
        <v>260625</v>
      </c>
      <c r="K9" s="61"/>
      <c r="L9" s="61"/>
      <c r="M9" s="61"/>
      <c r="N9" s="61"/>
      <c r="O9" s="61"/>
      <c r="P9" s="61"/>
      <c r="Q9" s="61"/>
      <c r="R9" s="61"/>
      <c r="S9" s="61"/>
      <c r="T9" s="61"/>
      <c r="U9" s="61"/>
      <c r="V9" s="61"/>
      <c r="W9" s="61">
        <v>260625</v>
      </c>
      <c r="X9" s="61"/>
      <c r="Y9" s="61">
        <v>260625</v>
      </c>
      <c r="Z9" s="142"/>
      <c r="AA9" s="63"/>
    </row>
    <row r="10" spans="1:27" ht="13.5">
      <c r="A10" s="291" t="s">
        <v>245</v>
      </c>
      <c r="B10" s="228"/>
      <c r="C10" s="160"/>
      <c r="D10" s="160"/>
      <c r="E10" s="60"/>
      <c r="F10" s="61"/>
      <c r="G10" s="197">
        <v>-818</v>
      </c>
      <c r="H10" s="197"/>
      <c r="I10" s="197"/>
      <c r="J10" s="61">
        <v>-818</v>
      </c>
      <c r="K10" s="197"/>
      <c r="L10" s="197"/>
      <c r="M10" s="61"/>
      <c r="N10" s="197"/>
      <c r="O10" s="197"/>
      <c r="P10" s="197"/>
      <c r="Q10" s="61"/>
      <c r="R10" s="197"/>
      <c r="S10" s="197"/>
      <c r="T10" s="61"/>
      <c r="U10" s="197"/>
      <c r="V10" s="197"/>
      <c r="W10" s="197">
        <v>-818</v>
      </c>
      <c r="X10" s="61"/>
      <c r="Y10" s="197">
        <v>-818</v>
      </c>
      <c r="Z10" s="185"/>
      <c r="AA10" s="267"/>
    </row>
    <row r="11" spans="1:27" ht="13.5">
      <c r="A11" s="291" t="s">
        <v>246</v>
      </c>
      <c r="B11" s="228"/>
      <c r="C11" s="160"/>
      <c r="D11" s="160"/>
      <c r="E11" s="60"/>
      <c r="F11" s="61"/>
      <c r="G11" s="61"/>
      <c r="H11" s="61"/>
      <c r="I11" s="61"/>
      <c r="J11" s="61"/>
      <c r="K11" s="61"/>
      <c r="L11" s="61"/>
      <c r="M11" s="61"/>
      <c r="N11" s="61"/>
      <c r="O11" s="61"/>
      <c r="P11" s="61"/>
      <c r="Q11" s="61"/>
      <c r="R11" s="61"/>
      <c r="S11" s="61"/>
      <c r="T11" s="61"/>
      <c r="U11" s="61"/>
      <c r="V11" s="61"/>
      <c r="W11" s="61"/>
      <c r="X11" s="61"/>
      <c r="Y11" s="61"/>
      <c r="Z11" s="142"/>
      <c r="AA11" s="63"/>
    </row>
    <row r="12" spans="1:27" ht="13.5">
      <c r="A12" s="292" t="s">
        <v>54</v>
      </c>
      <c r="B12" s="293"/>
      <c r="C12" s="174">
        <f aca="true" t="shared" si="0" ref="C12:Y12">SUM(C6:C11)</f>
        <v>0</v>
      </c>
      <c r="D12" s="174">
        <f>SUM(D6:D11)</f>
        <v>0</v>
      </c>
      <c r="E12" s="72">
        <f t="shared" si="0"/>
        <v>-148951345</v>
      </c>
      <c r="F12" s="73">
        <f t="shared" si="0"/>
        <v>-148951345</v>
      </c>
      <c r="G12" s="73">
        <f t="shared" si="0"/>
        <v>39577503</v>
      </c>
      <c r="H12" s="73">
        <f t="shared" si="0"/>
        <v>0</v>
      </c>
      <c r="I12" s="73">
        <f t="shared" si="0"/>
        <v>0</v>
      </c>
      <c r="J12" s="73">
        <f t="shared" si="0"/>
        <v>39577503</v>
      </c>
      <c r="K12" s="73">
        <f t="shared" si="0"/>
        <v>0</v>
      </c>
      <c r="L12" s="73">
        <f t="shared" si="0"/>
        <v>0</v>
      </c>
      <c r="M12" s="73">
        <f t="shared" si="0"/>
        <v>0</v>
      </c>
      <c r="N12" s="73">
        <f t="shared" si="0"/>
        <v>0</v>
      </c>
      <c r="O12" s="73">
        <f t="shared" si="0"/>
        <v>0</v>
      </c>
      <c r="P12" s="73">
        <f t="shared" si="0"/>
        <v>0</v>
      </c>
      <c r="Q12" s="73">
        <f t="shared" si="0"/>
        <v>0</v>
      </c>
      <c r="R12" s="73">
        <f t="shared" si="0"/>
        <v>0</v>
      </c>
      <c r="S12" s="73">
        <f t="shared" si="0"/>
        <v>0</v>
      </c>
      <c r="T12" s="73">
        <f t="shared" si="0"/>
        <v>0</v>
      </c>
      <c r="U12" s="73">
        <f t="shared" si="0"/>
        <v>0</v>
      </c>
      <c r="V12" s="73">
        <f t="shared" si="0"/>
        <v>0</v>
      </c>
      <c r="W12" s="73">
        <f t="shared" si="0"/>
        <v>39577503</v>
      </c>
      <c r="X12" s="73">
        <f t="shared" si="0"/>
        <v>-37237707</v>
      </c>
      <c r="Y12" s="73">
        <f t="shared" si="0"/>
        <v>76815210</v>
      </c>
      <c r="Z12" s="176">
        <f>+IF(X12&lt;&gt;0,+(Y12/X12)*100,0)</f>
        <v>-206.28340515166522</v>
      </c>
      <c r="AA12" s="74">
        <f>SUM(AA6:AA11)</f>
        <v>-148951345</v>
      </c>
    </row>
    <row r="13" spans="1:27" ht="4.5" customHeight="1">
      <c r="A13" s="294"/>
      <c r="B13" s="228"/>
      <c r="C13" s="160"/>
      <c r="D13" s="160"/>
      <c r="E13" s="60"/>
      <c r="F13" s="61"/>
      <c r="G13" s="61"/>
      <c r="H13" s="61"/>
      <c r="I13" s="61"/>
      <c r="J13" s="61"/>
      <c r="K13" s="61"/>
      <c r="L13" s="61"/>
      <c r="M13" s="61"/>
      <c r="N13" s="61"/>
      <c r="O13" s="61"/>
      <c r="P13" s="61"/>
      <c r="Q13" s="61"/>
      <c r="R13" s="61"/>
      <c r="S13" s="61"/>
      <c r="T13" s="61"/>
      <c r="U13" s="61"/>
      <c r="V13" s="61"/>
      <c r="W13" s="61"/>
      <c r="X13" s="61"/>
      <c r="Y13" s="61"/>
      <c r="Z13" s="142"/>
      <c r="AA13" s="63"/>
    </row>
    <row r="14" spans="1:27" ht="13.5">
      <c r="A14" s="284" t="s">
        <v>247</v>
      </c>
      <c r="B14" s="228"/>
      <c r="C14" s="160"/>
      <c r="D14" s="160"/>
      <c r="E14" s="60"/>
      <c r="F14" s="61"/>
      <c r="G14" s="61"/>
      <c r="H14" s="61"/>
      <c r="I14" s="61"/>
      <c r="J14" s="61"/>
      <c r="K14" s="61"/>
      <c r="L14" s="61"/>
      <c r="M14" s="61"/>
      <c r="N14" s="61"/>
      <c r="O14" s="61"/>
      <c r="P14" s="61"/>
      <c r="Q14" s="61"/>
      <c r="R14" s="61"/>
      <c r="S14" s="61"/>
      <c r="T14" s="61"/>
      <c r="U14" s="61"/>
      <c r="V14" s="61"/>
      <c r="W14" s="61"/>
      <c r="X14" s="61"/>
      <c r="Y14" s="61"/>
      <c r="Z14" s="142"/>
      <c r="AA14" s="63"/>
    </row>
    <row r="15" spans="1:27" ht="13.5">
      <c r="A15" s="291" t="s">
        <v>248</v>
      </c>
      <c r="B15" s="228"/>
      <c r="C15" s="160"/>
      <c r="D15" s="160"/>
      <c r="E15" s="60"/>
      <c r="F15" s="61"/>
      <c r="G15" s="61"/>
      <c r="H15" s="61"/>
      <c r="I15" s="61"/>
      <c r="J15" s="61"/>
      <c r="K15" s="61"/>
      <c r="L15" s="61"/>
      <c r="M15" s="61"/>
      <c r="N15" s="61"/>
      <c r="O15" s="61"/>
      <c r="P15" s="61"/>
      <c r="Q15" s="61"/>
      <c r="R15" s="61"/>
      <c r="S15" s="61"/>
      <c r="T15" s="61"/>
      <c r="U15" s="61"/>
      <c r="V15" s="61"/>
      <c r="W15" s="61"/>
      <c r="X15" s="61"/>
      <c r="Y15" s="61"/>
      <c r="Z15" s="142"/>
      <c r="AA15" s="63"/>
    </row>
    <row r="16" spans="1:27" ht="13.5">
      <c r="A16" s="291" t="s">
        <v>249</v>
      </c>
      <c r="B16" s="228"/>
      <c r="C16" s="160"/>
      <c r="D16" s="160"/>
      <c r="E16" s="60"/>
      <c r="F16" s="61"/>
      <c r="G16" s="197"/>
      <c r="H16" s="197"/>
      <c r="I16" s="197"/>
      <c r="J16" s="61"/>
      <c r="K16" s="197"/>
      <c r="L16" s="197"/>
      <c r="M16" s="61"/>
      <c r="N16" s="197"/>
      <c r="O16" s="197"/>
      <c r="P16" s="197"/>
      <c r="Q16" s="61"/>
      <c r="R16" s="197"/>
      <c r="S16" s="197"/>
      <c r="T16" s="61"/>
      <c r="U16" s="197"/>
      <c r="V16" s="197"/>
      <c r="W16" s="197"/>
      <c r="X16" s="61"/>
      <c r="Y16" s="197"/>
      <c r="Z16" s="185"/>
      <c r="AA16" s="267"/>
    </row>
    <row r="17" spans="1:27" ht="13.5">
      <c r="A17" s="291" t="s">
        <v>250</v>
      </c>
      <c r="B17" s="228"/>
      <c r="C17" s="160"/>
      <c r="D17" s="160"/>
      <c r="E17" s="60"/>
      <c r="F17" s="61"/>
      <c r="G17" s="61"/>
      <c r="H17" s="61"/>
      <c r="I17" s="61"/>
      <c r="J17" s="61"/>
      <c r="K17" s="61"/>
      <c r="L17" s="61"/>
      <c r="M17" s="61"/>
      <c r="N17" s="61"/>
      <c r="O17" s="61"/>
      <c r="P17" s="61"/>
      <c r="Q17" s="61"/>
      <c r="R17" s="61"/>
      <c r="S17" s="61"/>
      <c r="T17" s="61"/>
      <c r="U17" s="61"/>
      <c r="V17" s="61"/>
      <c r="W17" s="61"/>
      <c r="X17" s="61"/>
      <c r="Y17" s="61"/>
      <c r="Z17" s="142"/>
      <c r="AA17" s="63"/>
    </row>
    <row r="18" spans="1:27" ht="13.5">
      <c r="A18" s="291" t="s">
        <v>251</v>
      </c>
      <c r="B18" s="228"/>
      <c r="C18" s="160"/>
      <c r="D18" s="160"/>
      <c r="E18" s="60"/>
      <c r="F18" s="61"/>
      <c r="G18" s="61"/>
      <c r="H18" s="61"/>
      <c r="I18" s="61"/>
      <c r="J18" s="61"/>
      <c r="K18" s="61"/>
      <c r="L18" s="61"/>
      <c r="M18" s="61"/>
      <c r="N18" s="61"/>
      <c r="O18" s="61"/>
      <c r="P18" s="61"/>
      <c r="Q18" s="61"/>
      <c r="R18" s="61"/>
      <c r="S18" s="61"/>
      <c r="T18" s="61"/>
      <c r="U18" s="61"/>
      <c r="V18" s="61"/>
      <c r="W18" s="61"/>
      <c r="X18" s="61"/>
      <c r="Y18" s="61"/>
      <c r="Z18" s="142"/>
      <c r="AA18" s="63"/>
    </row>
    <row r="19" spans="1:27" ht="13.5">
      <c r="A19" s="291" t="s">
        <v>252</v>
      </c>
      <c r="B19" s="228"/>
      <c r="C19" s="160"/>
      <c r="D19" s="160"/>
      <c r="E19" s="60">
        <v>-6560000</v>
      </c>
      <c r="F19" s="61">
        <v>-6560000</v>
      </c>
      <c r="G19" s="61">
        <v>1023901</v>
      </c>
      <c r="H19" s="61"/>
      <c r="I19" s="61"/>
      <c r="J19" s="61">
        <v>1023901</v>
      </c>
      <c r="K19" s="61"/>
      <c r="L19" s="61"/>
      <c r="M19" s="61"/>
      <c r="N19" s="61"/>
      <c r="O19" s="61"/>
      <c r="P19" s="61"/>
      <c r="Q19" s="61"/>
      <c r="R19" s="61"/>
      <c r="S19" s="61"/>
      <c r="T19" s="61"/>
      <c r="U19" s="61"/>
      <c r="V19" s="61"/>
      <c r="W19" s="61">
        <v>1023901</v>
      </c>
      <c r="X19" s="61">
        <v>-1639992</v>
      </c>
      <c r="Y19" s="61">
        <v>2663893</v>
      </c>
      <c r="Z19" s="142">
        <v>-162.43</v>
      </c>
      <c r="AA19" s="63">
        <v>-6560000</v>
      </c>
    </row>
    <row r="20" spans="1:27" ht="13.5">
      <c r="A20" s="291"/>
      <c r="B20" s="228"/>
      <c r="C20" s="160"/>
      <c r="D20" s="160"/>
      <c r="E20" s="60"/>
      <c r="F20" s="61"/>
      <c r="G20" s="61"/>
      <c r="H20" s="61"/>
      <c r="I20" s="61"/>
      <c r="J20" s="61"/>
      <c r="K20" s="61"/>
      <c r="L20" s="61"/>
      <c r="M20" s="61"/>
      <c r="N20" s="61"/>
      <c r="O20" s="61"/>
      <c r="P20" s="61"/>
      <c r="Q20" s="61"/>
      <c r="R20" s="61"/>
      <c r="S20" s="61"/>
      <c r="T20" s="61"/>
      <c r="U20" s="61"/>
      <c r="V20" s="61"/>
      <c r="W20" s="61"/>
      <c r="X20" s="61"/>
      <c r="Y20" s="61"/>
      <c r="Z20" s="142"/>
      <c r="AA20" s="63"/>
    </row>
    <row r="21" spans="1:27" ht="13.5">
      <c r="A21" s="291" t="s">
        <v>253</v>
      </c>
      <c r="B21" s="228"/>
      <c r="C21" s="160"/>
      <c r="D21" s="160"/>
      <c r="E21" s="60"/>
      <c r="F21" s="61"/>
      <c r="G21" s="61"/>
      <c r="H21" s="61"/>
      <c r="I21" s="61"/>
      <c r="J21" s="61"/>
      <c r="K21" s="61"/>
      <c r="L21" s="61"/>
      <c r="M21" s="61"/>
      <c r="N21" s="61"/>
      <c r="O21" s="61"/>
      <c r="P21" s="61"/>
      <c r="Q21" s="61"/>
      <c r="R21" s="61"/>
      <c r="S21" s="61"/>
      <c r="T21" s="61"/>
      <c r="U21" s="61"/>
      <c r="V21" s="61"/>
      <c r="W21" s="61"/>
      <c r="X21" s="61"/>
      <c r="Y21" s="61"/>
      <c r="Z21" s="142"/>
      <c r="AA21" s="63"/>
    </row>
    <row r="22" spans="1:27" ht="13.5">
      <c r="A22" s="291" t="s">
        <v>254</v>
      </c>
      <c r="B22" s="228"/>
      <c r="C22" s="160"/>
      <c r="D22" s="160"/>
      <c r="E22" s="60"/>
      <c r="F22" s="61"/>
      <c r="G22" s="61"/>
      <c r="H22" s="61"/>
      <c r="I22" s="61"/>
      <c r="J22" s="61"/>
      <c r="K22" s="61"/>
      <c r="L22" s="61"/>
      <c r="M22" s="61"/>
      <c r="N22" s="61"/>
      <c r="O22" s="61"/>
      <c r="P22" s="61"/>
      <c r="Q22" s="61"/>
      <c r="R22" s="61"/>
      <c r="S22" s="61"/>
      <c r="T22" s="61"/>
      <c r="U22" s="61"/>
      <c r="V22" s="61"/>
      <c r="W22" s="61"/>
      <c r="X22" s="61"/>
      <c r="Y22" s="61"/>
      <c r="Z22" s="142"/>
      <c r="AA22" s="63"/>
    </row>
    <row r="23" spans="1:27" ht="13.5">
      <c r="A23" s="291" t="s">
        <v>255</v>
      </c>
      <c r="B23" s="228"/>
      <c r="C23" s="160"/>
      <c r="D23" s="160"/>
      <c r="E23" s="60"/>
      <c r="F23" s="61"/>
      <c r="G23" s="197"/>
      <c r="H23" s="197"/>
      <c r="I23" s="197"/>
      <c r="J23" s="61"/>
      <c r="K23" s="197"/>
      <c r="L23" s="197"/>
      <c r="M23" s="61"/>
      <c r="N23" s="197"/>
      <c r="O23" s="197"/>
      <c r="P23" s="197"/>
      <c r="Q23" s="61"/>
      <c r="R23" s="197"/>
      <c r="S23" s="197"/>
      <c r="T23" s="61"/>
      <c r="U23" s="197"/>
      <c r="V23" s="197"/>
      <c r="W23" s="197"/>
      <c r="X23" s="61"/>
      <c r="Y23" s="197"/>
      <c r="Z23" s="185"/>
      <c r="AA23" s="267"/>
    </row>
    <row r="24" spans="1:27" ht="13.5">
      <c r="A24" s="292" t="s">
        <v>55</v>
      </c>
      <c r="B24" s="295"/>
      <c r="C24" s="174">
        <f aca="true" t="shared" si="1" ref="C24:Y24">SUM(C15:C23)</f>
        <v>0</v>
      </c>
      <c r="D24" s="174">
        <f>SUM(D15:D23)</f>
        <v>0</v>
      </c>
      <c r="E24" s="76">
        <f t="shared" si="1"/>
        <v>-6560000</v>
      </c>
      <c r="F24" s="77">
        <f t="shared" si="1"/>
        <v>-6560000</v>
      </c>
      <c r="G24" s="77">
        <f t="shared" si="1"/>
        <v>1023901</v>
      </c>
      <c r="H24" s="77">
        <f t="shared" si="1"/>
        <v>0</v>
      </c>
      <c r="I24" s="77">
        <f t="shared" si="1"/>
        <v>0</v>
      </c>
      <c r="J24" s="77">
        <f t="shared" si="1"/>
        <v>1023901</v>
      </c>
      <c r="K24" s="77">
        <f t="shared" si="1"/>
        <v>0</v>
      </c>
      <c r="L24" s="77">
        <f t="shared" si="1"/>
        <v>0</v>
      </c>
      <c r="M24" s="77">
        <f t="shared" si="1"/>
        <v>0</v>
      </c>
      <c r="N24" s="77">
        <f t="shared" si="1"/>
        <v>0</v>
      </c>
      <c r="O24" s="77">
        <f t="shared" si="1"/>
        <v>0</v>
      </c>
      <c r="P24" s="77">
        <f t="shared" si="1"/>
        <v>0</v>
      </c>
      <c r="Q24" s="77">
        <f t="shared" si="1"/>
        <v>0</v>
      </c>
      <c r="R24" s="77">
        <f t="shared" si="1"/>
        <v>0</v>
      </c>
      <c r="S24" s="77">
        <f t="shared" si="1"/>
        <v>0</v>
      </c>
      <c r="T24" s="77">
        <f t="shared" si="1"/>
        <v>0</v>
      </c>
      <c r="U24" s="77">
        <f t="shared" si="1"/>
        <v>0</v>
      </c>
      <c r="V24" s="77">
        <f t="shared" si="1"/>
        <v>0</v>
      </c>
      <c r="W24" s="77">
        <f t="shared" si="1"/>
        <v>1023901</v>
      </c>
      <c r="X24" s="77">
        <f t="shared" si="1"/>
        <v>-1639992</v>
      </c>
      <c r="Y24" s="77">
        <f t="shared" si="1"/>
        <v>2663893</v>
      </c>
      <c r="Z24" s="186">
        <f>+IF(X24&lt;&gt;0,+(Y24/X24)*100,0)</f>
        <v>-162.4332923575237</v>
      </c>
      <c r="AA24" s="79">
        <f>SUM(AA15:AA23)</f>
        <v>-6560000</v>
      </c>
    </row>
    <row r="25" spans="1:27" ht="13.5">
      <c r="A25" s="292" t="s">
        <v>256</v>
      </c>
      <c r="B25" s="293"/>
      <c r="C25" s="174">
        <f aca="true" t="shared" si="2" ref="C25:Y25">+C12+C24</f>
        <v>0</v>
      </c>
      <c r="D25" s="174">
        <f>+D12+D24</f>
        <v>0</v>
      </c>
      <c r="E25" s="72">
        <f t="shared" si="2"/>
        <v>-155511345</v>
      </c>
      <c r="F25" s="73">
        <f t="shared" si="2"/>
        <v>-155511345</v>
      </c>
      <c r="G25" s="73">
        <f t="shared" si="2"/>
        <v>40601404</v>
      </c>
      <c r="H25" s="73">
        <f t="shared" si="2"/>
        <v>0</v>
      </c>
      <c r="I25" s="73">
        <f t="shared" si="2"/>
        <v>0</v>
      </c>
      <c r="J25" s="73">
        <f t="shared" si="2"/>
        <v>40601404</v>
      </c>
      <c r="K25" s="73">
        <f t="shared" si="2"/>
        <v>0</v>
      </c>
      <c r="L25" s="73">
        <f t="shared" si="2"/>
        <v>0</v>
      </c>
      <c r="M25" s="73">
        <f t="shared" si="2"/>
        <v>0</v>
      </c>
      <c r="N25" s="73">
        <f t="shared" si="2"/>
        <v>0</v>
      </c>
      <c r="O25" s="73">
        <f t="shared" si="2"/>
        <v>0</v>
      </c>
      <c r="P25" s="73">
        <f t="shared" si="2"/>
        <v>0</v>
      </c>
      <c r="Q25" s="73">
        <f t="shared" si="2"/>
        <v>0</v>
      </c>
      <c r="R25" s="73">
        <f t="shared" si="2"/>
        <v>0</v>
      </c>
      <c r="S25" s="73">
        <f t="shared" si="2"/>
        <v>0</v>
      </c>
      <c r="T25" s="73">
        <f t="shared" si="2"/>
        <v>0</v>
      </c>
      <c r="U25" s="73">
        <f t="shared" si="2"/>
        <v>0</v>
      </c>
      <c r="V25" s="73">
        <f t="shared" si="2"/>
        <v>0</v>
      </c>
      <c r="W25" s="73">
        <f t="shared" si="2"/>
        <v>40601404</v>
      </c>
      <c r="X25" s="73">
        <f t="shared" si="2"/>
        <v>-38877699</v>
      </c>
      <c r="Y25" s="73">
        <f t="shared" si="2"/>
        <v>79479103</v>
      </c>
      <c r="Z25" s="176">
        <f>+IF(X25&lt;&gt;0,+(Y25/X25)*100,0)</f>
        <v>-204.43366002705048</v>
      </c>
      <c r="AA25" s="74">
        <f>+AA12+AA24</f>
        <v>-155511345</v>
      </c>
    </row>
    <row r="26" spans="1:27" ht="4.5" customHeight="1">
      <c r="A26" s="294"/>
      <c r="B26" s="228"/>
      <c r="C26" s="160"/>
      <c r="D26" s="160"/>
      <c r="E26" s="60"/>
      <c r="F26" s="61"/>
      <c r="G26" s="61"/>
      <c r="H26" s="61"/>
      <c r="I26" s="61"/>
      <c r="J26" s="61"/>
      <c r="K26" s="61"/>
      <c r="L26" s="61"/>
      <c r="M26" s="61"/>
      <c r="N26" s="61"/>
      <c r="O26" s="61"/>
      <c r="P26" s="61"/>
      <c r="Q26" s="61"/>
      <c r="R26" s="61"/>
      <c r="S26" s="61"/>
      <c r="T26" s="61"/>
      <c r="U26" s="61"/>
      <c r="V26" s="61"/>
      <c r="W26" s="61"/>
      <c r="X26" s="61"/>
      <c r="Y26" s="61"/>
      <c r="Z26" s="142"/>
      <c r="AA26" s="63"/>
    </row>
    <row r="27" spans="1:27" ht="13.5">
      <c r="A27" s="284" t="s">
        <v>257</v>
      </c>
      <c r="B27" s="228"/>
      <c r="C27" s="160"/>
      <c r="D27" s="160"/>
      <c r="E27" s="60"/>
      <c r="F27" s="61"/>
      <c r="G27" s="61"/>
      <c r="H27" s="61"/>
      <c r="I27" s="61"/>
      <c r="J27" s="61"/>
      <c r="K27" s="61"/>
      <c r="L27" s="61"/>
      <c r="M27" s="61"/>
      <c r="N27" s="61"/>
      <c r="O27" s="61"/>
      <c r="P27" s="61"/>
      <c r="Q27" s="61"/>
      <c r="R27" s="61"/>
      <c r="S27" s="61"/>
      <c r="T27" s="61"/>
      <c r="U27" s="61"/>
      <c r="V27" s="61"/>
      <c r="W27" s="61"/>
      <c r="X27" s="61"/>
      <c r="Y27" s="61"/>
      <c r="Z27" s="142"/>
      <c r="AA27" s="63"/>
    </row>
    <row r="28" spans="1:27" ht="13.5">
      <c r="A28" s="284" t="s">
        <v>258</v>
      </c>
      <c r="B28" s="296"/>
      <c r="C28" s="160"/>
      <c r="D28" s="160"/>
      <c r="E28" s="60"/>
      <c r="F28" s="61"/>
      <c r="G28" s="61"/>
      <c r="H28" s="61"/>
      <c r="I28" s="61"/>
      <c r="J28" s="61"/>
      <c r="K28" s="61"/>
      <c r="L28" s="61"/>
      <c r="M28" s="61"/>
      <c r="N28" s="61"/>
      <c r="O28" s="61"/>
      <c r="P28" s="61"/>
      <c r="Q28" s="61"/>
      <c r="R28" s="61"/>
      <c r="S28" s="61"/>
      <c r="T28" s="61"/>
      <c r="U28" s="61"/>
      <c r="V28" s="61"/>
      <c r="W28" s="61"/>
      <c r="X28" s="61"/>
      <c r="Y28" s="61"/>
      <c r="Z28" s="142"/>
      <c r="AA28" s="63"/>
    </row>
    <row r="29" spans="1:27" ht="13.5">
      <c r="A29" s="291" t="s">
        <v>259</v>
      </c>
      <c r="B29" s="228"/>
      <c r="C29" s="160"/>
      <c r="D29" s="160"/>
      <c r="E29" s="60"/>
      <c r="F29" s="61"/>
      <c r="G29" s="61"/>
      <c r="H29" s="61"/>
      <c r="I29" s="61"/>
      <c r="J29" s="61"/>
      <c r="K29" s="61"/>
      <c r="L29" s="61"/>
      <c r="M29" s="61"/>
      <c r="N29" s="61"/>
      <c r="O29" s="61"/>
      <c r="P29" s="61"/>
      <c r="Q29" s="61"/>
      <c r="R29" s="61"/>
      <c r="S29" s="61"/>
      <c r="T29" s="61"/>
      <c r="U29" s="61"/>
      <c r="V29" s="61"/>
      <c r="W29" s="61"/>
      <c r="X29" s="61"/>
      <c r="Y29" s="61"/>
      <c r="Z29" s="142"/>
      <c r="AA29" s="63"/>
    </row>
    <row r="30" spans="1:27" ht="13.5">
      <c r="A30" s="291" t="s">
        <v>50</v>
      </c>
      <c r="B30" s="228"/>
      <c r="C30" s="160"/>
      <c r="D30" s="160"/>
      <c r="E30" s="60"/>
      <c r="F30" s="61"/>
      <c r="G30" s="61"/>
      <c r="H30" s="61"/>
      <c r="I30" s="61"/>
      <c r="J30" s="61"/>
      <c r="K30" s="61"/>
      <c r="L30" s="61"/>
      <c r="M30" s="61"/>
      <c r="N30" s="61"/>
      <c r="O30" s="61"/>
      <c r="P30" s="61"/>
      <c r="Q30" s="61"/>
      <c r="R30" s="61"/>
      <c r="S30" s="61"/>
      <c r="T30" s="61"/>
      <c r="U30" s="61"/>
      <c r="V30" s="61"/>
      <c r="W30" s="61"/>
      <c r="X30" s="61"/>
      <c r="Y30" s="61"/>
      <c r="Z30" s="142"/>
      <c r="AA30" s="63"/>
    </row>
    <row r="31" spans="1:27" ht="13.5">
      <c r="A31" s="291" t="s">
        <v>260</v>
      </c>
      <c r="B31" s="228"/>
      <c r="C31" s="160"/>
      <c r="D31" s="160"/>
      <c r="E31" s="60"/>
      <c r="F31" s="61"/>
      <c r="G31" s="61"/>
      <c r="H31" s="61"/>
      <c r="I31" s="61"/>
      <c r="J31" s="61"/>
      <c r="K31" s="61"/>
      <c r="L31" s="61"/>
      <c r="M31" s="61"/>
      <c r="N31" s="61"/>
      <c r="O31" s="61"/>
      <c r="P31" s="61"/>
      <c r="Q31" s="61"/>
      <c r="R31" s="61"/>
      <c r="S31" s="61"/>
      <c r="T31" s="61"/>
      <c r="U31" s="61"/>
      <c r="V31" s="61"/>
      <c r="W31" s="61"/>
      <c r="X31" s="61"/>
      <c r="Y31" s="61"/>
      <c r="Z31" s="142"/>
      <c r="AA31" s="63"/>
    </row>
    <row r="32" spans="1:27" ht="13.5">
      <c r="A32" s="291" t="s">
        <v>261</v>
      </c>
      <c r="B32" s="228"/>
      <c r="C32" s="160"/>
      <c r="D32" s="160"/>
      <c r="E32" s="60"/>
      <c r="F32" s="61"/>
      <c r="G32" s="61">
        <v>535001</v>
      </c>
      <c r="H32" s="61"/>
      <c r="I32" s="61"/>
      <c r="J32" s="61">
        <v>535001</v>
      </c>
      <c r="K32" s="61"/>
      <c r="L32" s="61"/>
      <c r="M32" s="61"/>
      <c r="N32" s="61"/>
      <c r="O32" s="61"/>
      <c r="P32" s="61"/>
      <c r="Q32" s="61"/>
      <c r="R32" s="61"/>
      <c r="S32" s="61"/>
      <c r="T32" s="61"/>
      <c r="U32" s="61"/>
      <c r="V32" s="61"/>
      <c r="W32" s="61">
        <v>535001</v>
      </c>
      <c r="X32" s="61"/>
      <c r="Y32" s="61">
        <v>535001</v>
      </c>
      <c r="Z32" s="142"/>
      <c r="AA32" s="63"/>
    </row>
    <row r="33" spans="1:27" ht="13.5">
      <c r="A33" s="291" t="s">
        <v>262</v>
      </c>
      <c r="B33" s="228"/>
      <c r="C33" s="160"/>
      <c r="D33" s="160"/>
      <c r="E33" s="60"/>
      <c r="F33" s="61"/>
      <c r="G33" s="61"/>
      <c r="H33" s="61"/>
      <c r="I33" s="61"/>
      <c r="J33" s="61"/>
      <c r="K33" s="61"/>
      <c r="L33" s="61"/>
      <c r="M33" s="61"/>
      <c r="N33" s="61"/>
      <c r="O33" s="61"/>
      <c r="P33" s="61"/>
      <c r="Q33" s="61"/>
      <c r="R33" s="61"/>
      <c r="S33" s="61"/>
      <c r="T33" s="61"/>
      <c r="U33" s="61"/>
      <c r="V33" s="61"/>
      <c r="W33" s="61"/>
      <c r="X33" s="61"/>
      <c r="Y33" s="61"/>
      <c r="Z33" s="142"/>
      <c r="AA33" s="63"/>
    </row>
    <row r="34" spans="1:27" ht="13.5">
      <c r="A34" s="292" t="s">
        <v>56</v>
      </c>
      <c r="B34" s="293"/>
      <c r="C34" s="174">
        <f aca="true" t="shared" si="3" ref="C34:Y34">SUM(C29:C33)</f>
        <v>0</v>
      </c>
      <c r="D34" s="174">
        <f>SUM(D29:D33)</f>
        <v>0</v>
      </c>
      <c r="E34" s="72">
        <f t="shared" si="3"/>
        <v>0</v>
      </c>
      <c r="F34" s="73">
        <f t="shared" si="3"/>
        <v>0</v>
      </c>
      <c r="G34" s="73">
        <f t="shared" si="3"/>
        <v>535001</v>
      </c>
      <c r="H34" s="73">
        <f t="shared" si="3"/>
        <v>0</v>
      </c>
      <c r="I34" s="73">
        <f t="shared" si="3"/>
        <v>0</v>
      </c>
      <c r="J34" s="73">
        <f t="shared" si="3"/>
        <v>535001</v>
      </c>
      <c r="K34" s="73">
        <f t="shared" si="3"/>
        <v>0</v>
      </c>
      <c r="L34" s="73">
        <f t="shared" si="3"/>
        <v>0</v>
      </c>
      <c r="M34" s="73">
        <f t="shared" si="3"/>
        <v>0</v>
      </c>
      <c r="N34" s="73">
        <f t="shared" si="3"/>
        <v>0</v>
      </c>
      <c r="O34" s="73">
        <f t="shared" si="3"/>
        <v>0</v>
      </c>
      <c r="P34" s="73">
        <f t="shared" si="3"/>
        <v>0</v>
      </c>
      <c r="Q34" s="73">
        <f t="shared" si="3"/>
        <v>0</v>
      </c>
      <c r="R34" s="73">
        <f t="shared" si="3"/>
        <v>0</v>
      </c>
      <c r="S34" s="73">
        <f t="shared" si="3"/>
        <v>0</v>
      </c>
      <c r="T34" s="73">
        <f t="shared" si="3"/>
        <v>0</v>
      </c>
      <c r="U34" s="73">
        <f t="shared" si="3"/>
        <v>0</v>
      </c>
      <c r="V34" s="73">
        <f t="shared" si="3"/>
        <v>0</v>
      </c>
      <c r="W34" s="73">
        <f t="shared" si="3"/>
        <v>535001</v>
      </c>
      <c r="X34" s="73">
        <f t="shared" si="3"/>
        <v>0</v>
      </c>
      <c r="Y34" s="73">
        <f t="shared" si="3"/>
        <v>535001</v>
      </c>
      <c r="Z34" s="176">
        <f>+IF(X34&lt;&gt;0,+(Y34/X34)*100,0)</f>
        <v>0</v>
      </c>
      <c r="AA34" s="74">
        <f>SUM(AA29:AA33)</f>
        <v>0</v>
      </c>
    </row>
    <row r="35" spans="1:27" ht="4.5" customHeight="1">
      <c r="A35" s="294"/>
      <c r="B35" s="228"/>
      <c r="C35" s="160"/>
      <c r="D35" s="160"/>
      <c r="E35" s="60"/>
      <c r="F35" s="61"/>
      <c r="G35" s="61"/>
      <c r="H35" s="61"/>
      <c r="I35" s="61"/>
      <c r="J35" s="61"/>
      <c r="K35" s="61"/>
      <c r="L35" s="61"/>
      <c r="M35" s="61"/>
      <c r="N35" s="61"/>
      <c r="O35" s="61"/>
      <c r="P35" s="61"/>
      <c r="Q35" s="61"/>
      <c r="R35" s="61"/>
      <c r="S35" s="61"/>
      <c r="T35" s="61"/>
      <c r="U35" s="61"/>
      <c r="V35" s="61"/>
      <c r="W35" s="61"/>
      <c r="X35" s="61"/>
      <c r="Y35" s="61"/>
      <c r="Z35" s="142"/>
      <c r="AA35" s="63"/>
    </row>
    <row r="36" spans="1:27" ht="13.5">
      <c r="A36" s="284" t="s">
        <v>263</v>
      </c>
      <c r="B36" s="228"/>
      <c r="C36" s="160"/>
      <c r="D36" s="160"/>
      <c r="E36" s="60"/>
      <c r="F36" s="61"/>
      <c r="G36" s="61"/>
      <c r="H36" s="61"/>
      <c r="I36" s="61"/>
      <c r="J36" s="61"/>
      <c r="K36" s="61"/>
      <c r="L36" s="61"/>
      <c r="M36" s="61"/>
      <c r="N36" s="61"/>
      <c r="O36" s="61"/>
      <c r="P36" s="61"/>
      <c r="Q36" s="61"/>
      <c r="R36" s="61"/>
      <c r="S36" s="61"/>
      <c r="T36" s="61"/>
      <c r="U36" s="61"/>
      <c r="V36" s="61"/>
      <c r="W36" s="61"/>
      <c r="X36" s="61"/>
      <c r="Y36" s="61"/>
      <c r="Z36" s="142"/>
      <c r="AA36" s="63"/>
    </row>
    <row r="37" spans="1:27" ht="13.5">
      <c r="A37" s="291" t="s">
        <v>264</v>
      </c>
      <c r="B37" s="228"/>
      <c r="C37" s="160"/>
      <c r="D37" s="160"/>
      <c r="E37" s="60"/>
      <c r="F37" s="61"/>
      <c r="G37" s="61"/>
      <c r="H37" s="61"/>
      <c r="I37" s="61"/>
      <c r="J37" s="61"/>
      <c r="K37" s="61"/>
      <c r="L37" s="61"/>
      <c r="M37" s="61"/>
      <c r="N37" s="61"/>
      <c r="O37" s="61"/>
      <c r="P37" s="61"/>
      <c r="Q37" s="61"/>
      <c r="R37" s="61"/>
      <c r="S37" s="61"/>
      <c r="T37" s="61"/>
      <c r="U37" s="61"/>
      <c r="V37" s="61"/>
      <c r="W37" s="61"/>
      <c r="X37" s="61"/>
      <c r="Y37" s="61"/>
      <c r="Z37" s="142"/>
      <c r="AA37" s="63"/>
    </row>
    <row r="38" spans="1:27" ht="13.5">
      <c r="A38" s="291" t="s">
        <v>262</v>
      </c>
      <c r="B38" s="228"/>
      <c r="C38" s="160"/>
      <c r="D38" s="160"/>
      <c r="E38" s="60"/>
      <c r="F38" s="61"/>
      <c r="G38" s="61"/>
      <c r="H38" s="61"/>
      <c r="I38" s="61"/>
      <c r="J38" s="61"/>
      <c r="K38" s="61"/>
      <c r="L38" s="61"/>
      <c r="M38" s="61"/>
      <c r="N38" s="61"/>
      <c r="O38" s="61"/>
      <c r="P38" s="61"/>
      <c r="Q38" s="61"/>
      <c r="R38" s="61"/>
      <c r="S38" s="61"/>
      <c r="T38" s="61"/>
      <c r="U38" s="61"/>
      <c r="V38" s="61"/>
      <c r="W38" s="61"/>
      <c r="X38" s="61"/>
      <c r="Y38" s="61"/>
      <c r="Z38" s="142"/>
      <c r="AA38" s="63"/>
    </row>
    <row r="39" spans="1:27" ht="13.5">
      <c r="A39" s="292" t="s">
        <v>57</v>
      </c>
      <c r="B39" s="295"/>
      <c r="C39" s="174">
        <f aca="true" t="shared" si="4" ref="C39:Y39">SUM(C37:C38)</f>
        <v>0</v>
      </c>
      <c r="D39" s="174">
        <f>SUM(D37:D38)</f>
        <v>0</v>
      </c>
      <c r="E39" s="76">
        <f t="shared" si="4"/>
        <v>0</v>
      </c>
      <c r="F39" s="77">
        <f t="shared" si="4"/>
        <v>0</v>
      </c>
      <c r="G39" s="77">
        <f t="shared" si="4"/>
        <v>0</v>
      </c>
      <c r="H39" s="77">
        <f t="shared" si="4"/>
        <v>0</v>
      </c>
      <c r="I39" s="77">
        <f t="shared" si="4"/>
        <v>0</v>
      </c>
      <c r="J39" s="77">
        <f t="shared" si="4"/>
        <v>0</v>
      </c>
      <c r="K39" s="77">
        <f t="shared" si="4"/>
        <v>0</v>
      </c>
      <c r="L39" s="77">
        <f t="shared" si="4"/>
        <v>0</v>
      </c>
      <c r="M39" s="77">
        <f t="shared" si="4"/>
        <v>0</v>
      </c>
      <c r="N39" s="77">
        <f t="shared" si="4"/>
        <v>0</v>
      </c>
      <c r="O39" s="77">
        <f t="shared" si="4"/>
        <v>0</v>
      </c>
      <c r="P39" s="77">
        <f t="shared" si="4"/>
        <v>0</v>
      </c>
      <c r="Q39" s="77">
        <f t="shared" si="4"/>
        <v>0</v>
      </c>
      <c r="R39" s="77">
        <f t="shared" si="4"/>
        <v>0</v>
      </c>
      <c r="S39" s="77">
        <f t="shared" si="4"/>
        <v>0</v>
      </c>
      <c r="T39" s="77">
        <f t="shared" si="4"/>
        <v>0</v>
      </c>
      <c r="U39" s="77">
        <f t="shared" si="4"/>
        <v>0</v>
      </c>
      <c r="V39" s="77">
        <f t="shared" si="4"/>
        <v>0</v>
      </c>
      <c r="W39" s="77">
        <f t="shared" si="4"/>
        <v>0</v>
      </c>
      <c r="X39" s="77">
        <f t="shared" si="4"/>
        <v>0</v>
      </c>
      <c r="Y39" s="77">
        <f t="shared" si="4"/>
        <v>0</v>
      </c>
      <c r="Z39" s="186">
        <f>+IF(X39&lt;&gt;0,+(Y39/X39)*100,0)</f>
        <v>0</v>
      </c>
      <c r="AA39" s="79">
        <f>SUM(AA37:AA38)</f>
        <v>0</v>
      </c>
    </row>
    <row r="40" spans="1:27" ht="13.5">
      <c r="A40" s="292" t="s">
        <v>265</v>
      </c>
      <c r="B40" s="293"/>
      <c r="C40" s="174">
        <f aca="true" t="shared" si="5" ref="C40:Y40">+C34+C39</f>
        <v>0</v>
      </c>
      <c r="D40" s="174">
        <f>+D34+D39</f>
        <v>0</v>
      </c>
      <c r="E40" s="72">
        <f t="shared" si="5"/>
        <v>0</v>
      </c>
      <c r="F40" s="73">
        <f t="shared" si="5"/>
        <v>0</v>
      </c>
      <c r="G40" s="73">
        <f t="shared" si="5"/>
        <v>535001</v>
      </c>
      <c r="H40" s="73">
        <f t="shared" si="5"/>
        <v>0</v>
      </c>
      <c r="I40" s="73">
        <f t="shared" si="5"/>
        <v>0</v>
      </c>
      <c r="J40" s="73">
        <f t="shared" si="5"/>
        <v>535001</v>
      </c>
      <c r="K40" s="73">
        <f t="shared" si="5"/>
        <v>0</v>
      </c>
      <c r="L40" s="73">
        <f t="shared" si="5"/>
        <v>0</v>
      </c>
      <c r="M40" s="73">
        <f t="shared" si="5"/>
        <v>0</v>
      </c>
      <c r="N40" s="73">
        <f t="shared" si="5"/>
        <v>0</v>
      </c>
      <c r="O40" s="73">
        <f t="shared" si="5"/>
        <v>0</v>
      </c>
      <c r="P40" s="73">
        <f t="shared" si="5"/>
        <v>0</v>
      </c>
      <c r="Q40" s="73">
        <f t="shared" si="5"/>
        <v>0</v>
      </c>
      <c r="R40" s="73">
        <f t="shared" si="5"/>
        <v>0</v>
      </c>
      <c r="S40" s="73">
        <f t="shared" si="5"/>
        <v>0</v>
      </c>
      <c r="T40" s="73">
        <f t="shared" si="5"/>
        <v>0</v>
      </c>
      <c r="U40" s="73">
        <f t="shared" si="5"/>
        <v>0</v>
      </c>
      <c r="V40" s="73">
        <f t="shared" si="5"/>
        <v>0</v>
      </c>
      <c r="W40" s="73">
        <f t="shared" si="5"/>
        <v>535001</v>
      </c>
      <c r="X40" s="73">
        <f t="shared" si="5"/>
        <v>0</v>
      </c>
      <c r="Y40" s="73">
        <f t="shared" si="5"/>
        <v>535001</v>
      </c>
      <c r="Z40" s="176">
        <f>+IF(X40&lt;&gt;0,+(Y40/X40)*100,0)</f>
        <v>0</v>
      </c>
      <c r="AA40" s="74">
        <f>+AA34+AA39</f>
        <v>0</v>
      </c>
    </row>
    <row r="41" spans="1:27" ht="4.5" customHeight="1">
      <c r="A41" s="294"/>
      <c r="B41" s="228"/>
      <c r="C41" s="160"/>
      <c r="D41" s="160"/>
      <c r="E41" s="60"/>
      <c r="F41" s="61"/>
      <c r="G41" s="61"/>
      <c r="H41" s="61"/>
      <c r="I41" s="61"/>
      <c r="J41" s="61"/>
      <c r="K41" s="61"/>
      <c r="L41" s="61"/>
      <c r="M41" s="61"/>
      <c r="N41" s="61"/>
      <c r="O41" s="61"/>
      <c r="P41" s="61"/>
      <c r="Q41" s="61"/>
      <c r="R41" s="61"/>
      <c r="S41" s="61"/>
      <c r="T41" s="61"/>
      <c r="U41" s="61"/>
      <c r="V41" s="61"/>
      <c r="W41" s="61"/>
      <c r="X41" s="61"/>
      <c r="Y41" s="61"/>
      <c r="Z41" s="142"/>
      <c r="AA41" s="63"/>
    </row>
    <row r="42" spans="1:27" ht="13.5">
      <c r="A42" s="297" t="s">
        <v>266</v>
      </c>
      <c r="B42" s="298" t="s">
        <v>100</v>
      </c>
      <c r="C42" s="299">
        <f aca="true" t="shared" si="6" ref="C42:Y42">+C25-C40</f>
        <v>0</v>
      </c>
      <c r="D42" s="299">
        <f>+D25-D40</f>
        <v>0</v>
      </c>
      <c r="E42" s="300">
        <f t="shared" si="6"/>
        <v>-155511345</v>
      </c>
      <c r="F42" s="301">
        <f t="shared" si="6"/>
        <v>-155511345</v>
      </c>
      <c r="G42" s="301">
        <f t="shared" si="6"/>
        <v>40066403</v>
      </c>
      <c r="H42" s="301">
        <f t="shared" si="6"/>
        <v>0</v>
      </c>
      <c r="I42" s="301">
        <f t="shared" si="6"/>
        <v>0</v>
      </c>
      <c r="J42" s="301">
        <f t="shared" si="6"/>
        <v>40066403</v>
      </c>
      <c r="K42" s="301">
        <f t="shared" si="6"/>
        <v>0</v>
      </c>
      <c r="L42" s="301">
        <f t="shared" si="6"/>
        <v>0</v>
      </c>
      <c r="M42" s="301">
        <f t="shared" si="6"/>
        <v>0</v>
      </c>
      <c r="N42" s="301">
        <f t="shared" si="6"/>
        <v>0</v>
      </c>
      <c r="O42" s="301">
        <f t="shared" si="6"/>
        <v>0</v>
      </c>
      <c r="P42" s="301">
        <f t="shared" si="6"/>
        <v>0</v>
      </c>
      <c r="Q42" s="301">
        <f t="shared" si="6"/>
        <v>0</v>
      </c>
      <c r="R42" s="301">
        <f t="shared" si="6"/>
        <v>0</v>
      </c>
      <c r="S42" s="301">
        <f t="shared" si="6"/>
        <v>0</v>
      </c>
      <c r="T42" s="301">
        <f t="shared" si="6"/>
        <v>0</v>
      </c>
      <c r="U42" s="301">
        <f t="shared" si="6"/>
        <v>0</v>
      </c>
      <c r="V42" s="301">
        <f t="shared" si="6"/>
        <v>0</v>
      </c>
      <c r="W42" s="301">
        <f t="shared" si="6"/>
        <v>40066403</v>
      </c>
      <c r="X42" s="301">
        <f t="shared" si="6"/>
        <v>-38877699</v>
      </c>
      <c r="Y42" s="301">
        <f t="shared" si="6"/>
        <v>78944102</v>
      </c>
      <c r="Z42" s="302">
        <f>+IF(X42&lt;&gt;0,+(Y42/X42)*100,0)</f>
        <v>-203.05754720720483</v>
      </c>
      <c r="AA42" s="303">
        <f>+AA25-AA40</f>
        <v>-155511345</v>
      </c>
    </row>
    <row r="43" spans="1:27" ht="4.5" customHeight="1">
      <c r="A43" s="294"/>
      <c r="B43" s="228"/>
      <c r="C43" s="160"/>
      <c r="D43" s="160"/>
      <c r="E43" s="60"/>
      <c r="F43" s="61"/>
      <c r="G43" s="61"/>
      <c r="H43" s="61"/>
      <c r="I43" s="61"/>
      <c r="J43" s="61"/>
      <c r="K43" s="61"/>
      <c r="L43" s="61"/>
      <c r="M43" s="61"/>
      <c r="N43" s="61"/>
      <c r="O43" s="61"/>
      <c r="P43" s="61"/>
      <c r="Q43" s="61"/>
      <c r="R43" s="61"/>
      <c r="S43" s="61"/>
      <c r="T43" s="61"/>
      <c r="U43" s="61"/>
      <c r="V43" s="61"/>
      <c r="W43" s="61"/>
      <c r="X43" s="61"/>
      <c r="Y43" s="61"/>
      <c r="Z43" s="141"/>
      <c r="AA43" s="63"/>
    </row>
    <row r="44" spans="1:27" ht="13.5">
      <c r="A44" s="284" t="s">
        <v>267</v>
      </c>
      <c r="B44" s="228"/>
      <c r="C44" s="160"/>
      <c r="D44" s="160"/>
      <c r="E44" s="60"/>
      <c r="F44" s="61"/>
      <c r="G44" s="61"/>
      <c r="H44" s="61"/>
      <c r="I44" s="61"/>
      <c r="J44" s="61"/>
      <c r="K44" s="61"/>
      <c r="L44" s="61"/>
      <c r="M44" s="61"/>
      <c r="N44" s="61"/>
      <c r="O44" s="61"/>
      <c r="P44" s="61"/>
      <c r="Q44" s="61"/>
      <c r="R44" s="61"/>
      <c r="S44" s="61"/>
      <c r="T44" s="61"/>
      <c r="U44" s="61"/>
      <c r="V44" s="61"/>
      <c r="W44" s="61"/>
      <c r="X44" s="61"/>
      <c r="Y44" s="61"/>
      <c r="Z44" s="141"/>
      <c r="AA44" s="63"/>
    </row>
    <row r="45" spans="1:27" ht="13.5">
      <c r="A45" s="291" t="s">
        <v>268</v>
      </c>
      <c r="B45" s="228"/>
      <c r="C45" s="160"/>
      <c r="D45" s="160"/>
      <c r="E45" s="60"/>
      <c r="F45" s="61"/>
      <c r="G45" s="61"/>
      <c r="H45" s="61"/>
      <c r="I45" s="61"/>
      <c r="J45" s="61"/>
      <c r="K45" s="61"/>
      <c r="L45" s="61"/>
      <c r="M45" s="61"/>
      <c r="N45" s="61"/>
      <c r="O45" s="61"/>
      <c r="P45" s="61"/>
      <c r="Q45" s="61"/>
      <c r="R45" s="61"/>
      <c r="S45" s="61"/>
      <c r="T45" s="61"/>
      <c r="U45" s="61"/>
      <c r="V45" s="61"/>
      <c r="W45" s="61"/>
      <c r="X45" s="61"/>
      <c r="Y45" s="61"/>
      <c r="Z45" s="141"/>
      <c r="AA45" s="63"/>
    </row>
    <row r="46" spans="1:27" ht="13.5">
      <c r="A46" s="291" t="s">
        <v>269</v>
      </c>
      <c r="B46" s="228"/>
      <c r="C46" s="160"/>
      <c r="D46" s="160"/>
      <c r="E46" s="60"/>
      <c r="F46" s="61"/>
      <c r="G46" s="61"/>
      <c r="H46" s="61"/>
      <c r="I46" s="61"/>
      <c r="J46" s="61"/>
      <c r="K46" s="61"/>
      <c r="L46" s="61"/>
      <c r="M46" s="61"/>
      <c r="N46" s="61"/>
      <c r="O46" s="61"/>
      <c r="P46" s="61"/>
      <c r="Q46" s="61"/>
      <c r="R46" s="61"/>
      <c r="S46" s="61"/>
      <c r="T46" s="61"/>
      <c r="U46" s="61"/>
      <c r="V46" s="61"/>
      <c r="W46" s="61"/>
      <c r="X46" s="61"/>
      <c r="Y46" s="61"/>
      <c r="Z46" s="141"/>
      <c r="AA46" s="63"/>
    </row>
    <row r="47" spans="1:27" ht="13.5">
      <c r="A47" s="291"/>
      <c r="B47" s="228"/>
      <c r="C47" s="160"/>
      <c r="D47" s="160"/>
      <c r="E47" s="60"/>
      <c r="F47" s="61"/>
      <c r="G47" s="61"/>
      <c r="H47" s="61"/>
      <c r="I47" s="61"/>
      <c r="J47" s="61"/>
      <c r="K47" s="61"/>
      <c r="L47" s="61"/>
      <c r="M47" s="61"/>
      <c r="N47" s="61"/>
      <c r="O47" s="61"/>
      <c r="P47" s="61"/>
      <c r="Q47" s="61"/>
      <c r="R47" s="61"/>
      <c r="S47" s="61"/>
      <c r="T47" s="61"/>
      <c r="U47" s="61"/>
      <c r="V47" s="61"/>
      <c r="W47" s="61"/>
      <c r="X47" s="61"/>
      <c r="Y47" s="61"/>
      <c r="Z47" s="141"/>
      <c r="AA47" s="63"/>
    </row>
    <row r="48" spans="1:27" ht="13.5">
      <c r="A48" s="304" t="s">
        <v>270</v>
      </c>
      <c r="B48" s="305" t="s">
        <v>100</v>
      </c>
      <c r="C48" s="259">
        <f aca="true" t="shared" si="7" ref="C48:Y48">SUM(C45:C47)</f>
        <v>0</v>
      </c>
      <c r="D48" s="259">
        <f>SUM(D45:D47)</f>
        <v>0</v>
      </c>
      <c r="E48" s="306">
        <f t="shared" si="7"/>
        <v>0</v>
      </c>
      <c r="F48" s="261">
        <f t="shared" si="7"/>
        <v>0</v>
      </c>
      <c r="G48" s="261">
        <f t="shared" si="7"/>
        <v>0</v>
      </c>
      <c r="H48" s="261">
        <f t="shared" si="7"/>
        <v>0</v>
      </c>
      <c r="I48" s="261">
        <f t="shared" si="7"/>
        <v>0</v>
      </c>
      <c r="J48" s="261">
        <f t="shared" si="7"/>
        <v>0</v>
      </c>
      <c r="K48" s="261">
        <f t="shared" si="7"/>
        <v>0</v>
      </c>
      <c r="L48" s="261">
        <f t="shared" si="7"/>
        <v>0</v>
      </c>
      <c r="M48" s="261">
        <f t="shared" si="7"/>
        <v>0</v>
      </c>
      <c r="N48" s="261">
        <f t="shared" si="7"/>
        <v>0</v>
      </c>
      <c r="O48" s="261">
        <f t="shared" si="7"/>
        <v>0</v>
      </c>
      <c r="P48" s="261">
        <f t="shared" si="7"/>
        <v>0</v>
      </c>
      <c r="Q48" s="261">
        <f t="shared" si="7"/>
        <v>0</v>
      </c>
      <c r="R48" s="261">
        <f t="shared" si="7"/>
        <v>0</v>
      </c>
      <c r="S48" s="261">
        <f t="shared" si="7"/>
        <v>0</v>
      </c>
      <c r="T48" s="261">
        <f t="shared" si="7"/>
        <v>0</v>
      </c>
      <c r="U48" s="261">
        <f t="shared" si="7"/>
        <v>0</v>
      </c>
      <c r="V48" s="261">
        <f t="shared" si="7"/>
        <v>0</v>
      </c>
      <c r="W48" s="261">
        <f t="shared" si="7"/>
        <v>0</v>
      </c>
      <c r="X48" s="261">
        <f t="shared" si="7"/>
        <v>0</v>
      </c>
      <c r="Y48" s="261">
        <f t="shared" si="7"/>
        <v>0</v>
      </c>
      <c r="Z48" s="307">
        <f>+IF(X48&lt;&gt;0,+(Y48/X48)*100,0)</f>
        <v>0</v>
      </c>
      <c r="AA48" s="274">
        <f>SUM(AA45:AA47)</f>
        <v>0</v>
      </c>
    </row>
    <row r="49" spans="1:27" ht="13.5">
      <c r="A49" s="308" t="s">
        <v>458</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row>
    <row r="50" spans="1:27" ht="13.5">
      <c r="A50" s="154" t="s">
        <v>469</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row>
    <row r="51" spans="1:27" ht="13.5">
      <c r="A51" s="309" t="s">
        <v>470</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row>
    <row r="52" spans="1:27" ht="13.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row>
    <row r="53" spans="1:27" ht="13.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row>
    <row r="54" spans="1:27" ht="13.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row>
  </sheetData>
  <sheetProtection/>
  <mergeCells count="2">
    <mergeCell ref="A1:AA1"/>
    <mergeCell ref="E2:AA2"/>
  </mergeCells>
  <printOptions horizontalCentered="1"/>
  <pageMargins left="0.551181102362205" right="0.22" top="0.590551181102362" bottom="0.590551181102362" header="0.31496062992126" footer="0.31496062992126"/>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AA43"/>
  <sheetViews>
    <sheetView showGridLines="0" zoomScalePageLayoutView="0" workbookViewId="0" topLeftCell="A1">
      <selection activeCell="B2" sqref="B2"/>
    </sheetView>
  </sheetViews>
  <sheetFormatPr defaultColWidth="9.140625" defaultRowHeight="12.75"/>
  <cols>
    <col min="1" max="1" width="35.7109375" style="0" customWidth="1"/>
    <col min="2" max="2" width="3.8515625" style="0" bestFit="1"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18" customHeight="1">
      <c r="A1" s="412" t="s">
        <v>271</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row>
    <row r="2" spans="1:27" ht="24.75" customHeight="1">
      <c r="A2" s="165" t="s">
        <v>1</v>
      </c>
      <c r="B2" s="136" t="s">
        <v>463</v>
      </c>
      <c r="C2" s="123" t="s">
        <v>2</v>
      </c>
      <c r="D2" s="123" t="s">
        <v>3</v>
      </c>
      <c r="E2" s="408" t="s">
        <v>4</v>
      </c>
      <c r="F2" s="409"/>
      <c r="G2" s="409"/>
      <c r="H2" s="409"/>
      <c r="I2" s="409"/>
      <c r="J2" s="409"/>
      <c r="K2" s="409"/>
      <c r="L2" s="409"/>
      <c r="M2" s="409"/>
      <c r="N2" s="409"/>
      <c r="O2" s="409"/>
      <c r="P2" s="409"/>
      <c r="Q2" s="409"/>
      <c r="R2" s="409"/>
      <c r="S2" s="409"/>
      <c r="T2" s="409"/>
      <c r="U2" s="409"/>
      <c r="V2" s="409"/>
      <c r="W2" s="409"/>
      <c r="X2" s="409"/>
      <c r="Y2" s="409"/>
      <c r="Z2" s="409"/>
      <c r="AA2" s="410"/>
    </row>
    <row r="3" spans="1:27" ht="24.75" customHeight="1">
      <c r="A3" s="167" t="s">
        <v>5</v>
      </c>
      <c r="B3" s="283" t="s">
        <v>238</v>
      </c>
      <c r="C3" s="51" t="s">
        <v>6</v>
      </c>
      <c r="D3" s="51" t="s">
        <v>6</v>
      </c>
      <c r="E3" s="50" t="s">
        <v>7</v>
      </c>
      <c r="F3" s="49" t="s">
        <v>8</v>
      </c>
      <c r="G3" s="49" t="s">
        <v>9</v>
      </c>
      <c r="H3" s="49" t="s">
        <v>10</v>
      </c>
      <c r="I3" s="49" t="s">
        <v>11</v>
      </c>
      <c r="J3" s="49" t="s">
        <v>12</v>
      </c>
      <c r="K3" s="49" t="s">
        <v>13</v>
      </c>
      <c r="L3" s="49" t="s">
        <v>14</v>
      </c>
      <c r="M3" s="49" t="s">
        <v>15</v>
      </c>
      <c r="N3" s="49" t="s">
        <v>16</v>
      </c>
      <c r="O3" s="49" t="s">
        <v>17</v>
      </c>
      <c r="P3" s="49" t="s">
        <v>18</v>
      </c>
      <c r="Q3" s="49" t="s">
        <v>19</v>
      </c>
      <c r="R3" s="49" t="s">
        <v>20</v>
      </c>
      <c r="S3" s="49" t="s">
        <v>21</v>
      </c>
      <c r="T3" s="49" t="s">
        <v>22</v>
      </c>
      <c r="U3" s="49" t="s">
        <v>23</v>
      </c>
      <c r="V3" s="49" t="s">
        <v>24</v>
      </c>
      <c r="W3" s="49" t="s">
        <v>25</v>
      </c>
      <c r="X3" s="49" t="s">
        <v>26</v>
      </c>
      <c r="Y3" s="49" t="s">
        <v>27</v>
      </c>
      <c r="Z3" s="49" t="s">
        <v>28</v>
      </c>
      <c r="AA3" s="51" t="s">
        <v>29</v>
      </c>
    </row>
    <row r="4" spans="1:27" ht="13.5">
      <c r="A4" s="284" t="s">
        <v>272</v>
      </c>
      <c r="B4" s="285"/>
      <c r="C4" s="286"/>
      <c r="D4" s="286"/>
      <c r="E4" s="287"/>
      <c r="F4" s="288"/>
      <c r="G4" s="288"/>
      <c r="H4" s="288"/>
      <c r="I4" s="288"/>
      <c r="J4" s="288"/>
      <c r="K4" s="288"/>
      <c r="L4" s="288"/>
      <c r="M4" s="288"/>
      <c r="N4" s="288"/>
      <c r="O4" s="288"/>
      <c r="P4" s="288"/>
      <c r="Q4" s="288"/>
      <c r="R4" s="288"/>
      <c r="S4" s="288"/>
      <c r="T4" s="288"/>
      <c r="U4" s="288"/>
      <c r="V4" s="288"/>
      <c r="W4" s="288"/>
      <c r="X4" s="288"/>
      <c r="Y4" s="288"/>
      <c r="Z4" s="289"/>
      <c r="AA4" s="290"/>
    </row>
    <row r="5" spans="1:27" ht="13.5">
      <c r="A5" s="284" t="s">
        <v>273</v>
      </c>
      <c r="B5" s="228"/>
      <c r="C5" s="160"/>
      <c r="D5" s="160"/>
      <c r="E5" s="60"/>
      <c r="F5" s="61"/>
      <c r="G5" s="61"/>
      <c r="H5" s="61"/>
      <c r="I5" s="61"/>
      <c r="J5" s="61"/>
      <c r="K5" s="61"/>
      <c r="L5" s="61"/>
      <c r="M5" s="61"/>
      <c r="N5" s="61"/>
      <c r="O5" s="61"/>
      <c r="P5" s="61"/>
      <c r="Q5" s="61"/>
      <c r="R5" s="61"/>
      <c r="S5" s="61"/>
      <c r="T5" s="61"/>
      <c r="U5" s="61"/>
      <c r="V5" s="61"/>
      <c r="W5" s="61"/>
      <c r="X5" s="61"/>
      <c r="Y5" s="61"/>
      <c r="Z5" s="142"/>
      <c r="AA5" s="63"/>
    </row>
    <row r="6" spans="1:27" ht="13.5">
      <c r="A6" s="291" t="s">
        <v>31</v>
      </c>
      <c r="B6" s="228"/>
      <c r="C6" s="160"/>
      <c r="D6" s="160"/>
      <c r="E6" s="60"/>
      <c r="F6" s="61"/>
      <c r="G6" s="61"/>
      <c r="H6" s="61"/>
      <c r="I6" s="61"/>
      <c r="J6" s="61"/>
      <c r="K6" s="61"/>
      <c r="L6" s="61"/>
      <c r="M6" s="61"/>
      <c r="N6" s="61"/>
      <c r="O6" s="61"/>
      <c r="P6" s="61"/>
      <c r="Q6" s="61"/>
      <c r="R6" s="61"/>
      <c r="S6" s="61"/>
      <c r="T6" s="61"/>
      <c r="U6" s="61"/>
      <c r="V6" s="61"/>
      <c r="W6" s="61"/>
      <c r="X6" s="61"/>
      <c r="Y6" s="61"/>
      <c r="Z6" s="142"/>
      <c r="AA6" s="63"/>
    </row>
    <row r="7" spans="1:27" ht="13.5">
      <c r="A7" s="291" t="s">
        <v>32</v>
      </c>
      <c r="B7" s="228"/>
      <c r="C7" s="160"/>
      <c r="D7" s="160"/>
      <c r="E7" s="60"/>
      <c r="F7" s="61"/>
      <c r="G7" s="61"/>
      <c r="H7" s="61"/>
      <c r="I7" s="61"/>
      <c r="J7" s="61"/>
      <c r="K7" s="61"/>
      <c r="L7" s="61"/>
      <c r="M7" s="61"/>
      <c r="N7" s="61"/>
      <c r="O7" s="61"/>
      <c r="P7" s="61"/>
      <c r="Q7" s="61"/>
      <c r="R7" s="61"/>
      <c r="S7" s="61"/>
      <c r="T7" s="61"/>
      <c r="U7" s="61"/>
      <c r="V7" s="61"/>
      <c r="W7" s="61"/>
      <c r="X7" s="61"/>
      <c r="Y7" s="61"/>
      <c r="Z7" s="142"/>
      <c r="AA7" s="63"/>
    </row>
    <row r="8" spans="1:27" ht="13.5">
      <c r="A8" s="291" t="s">
        <v>211</v>
      </c>
      <c r="B8" s="228"/>
      <c r="C8" s="160"/>
      <c r="D8" s="160"/>
      <c r="E8" s="60"/>
      <c r="F8" s="61"/>
      <c r="G8" s="61"/>
      <c r="H8" s="61"/>
      <c r="I8" s="61"/>
      <c r="J8" s="61"/>
      <c r="K8" s="61"/>
      <c r="L8" s="61"/>
      <c r="M8" s="61"/>
      <c r="N8" s="61"/>
      <c r="O8" s="61"/>
      <c r="P8" s="61"/>
      <c r="Q8" s="61"/>
      <c r="R8" s="61"/>
      <c r="S8" s="61"/>
      <c r="T8" s="61"/>
      <c r="U8" s="61"/>
      <c r="V8" s="61"/>
      <c r="W8" s="61"/>
      <c r="X8" s="61"/>
      <c r="Y8" s="61"/>
      <c r="Z8" s="142"/>
      <c r="AA8" s="63"/>
    </row>
    <row r="9" spans="1:27" ht="13.5">
      <c r="A9" s="291" t="s">
        <v>274</v>
      </c>
      <c r="B9" s="228" t="s">
        <v>238</v>
      </c>
      <c r="C9" s="160"/>
      <c r="D9" s="160"/>
      <c r="E9" s="60"/>
      <c r="F9" s="61"/>
      <c r="G9" s="61">
        <v>61488446</v>
      </c>
      <c r="H9" s="61"/>
      <c r="I9" s="61"/>
      <c r="J9" s="61">
        <v>61488446</v>
      </c>
      <c r="K9" s="61"/>
      <c r="L9" s="61"/>
      <c r="M9" s="61"/>
      <c r="N9" s="61"/>
      <c r="O9" s="61"/>
      <c r="P9" s="61"/>
      <c r="Q9" s="61"/>
      <c r="R9" s="61"/>
      <c r="S9" s="61"/>
      <c r="T9" s="61"/>
      <c r="U9" s="61"/>
      <c r="V9" s="61"/>
      <c r="W9" s="61">
        <v>61488446</v>
      </c>
      <c r="X9" s="61"/>
      <c r="Y9" s="61">
        <v>61488446</v>
      </c>
      <c r="Z9" s="142"/>
      <c r="AA9" s="63"/>
    </row>
    <row r="10" spans="1:27" ht="13.5">
      <c r="A10" s="291" t="s">
        <v>275</v>
      </c>
      <c r="B10" s="228" t="s">
        <v>238</v>
      </c>
      <c r="C10" s="160"/>
      <c r="D10" s="160"/>
      <c r="E10" s="60"/>
      <c r="F10" s="61"/>
      <c r="G10" s="61"/>
      <c r="H10" s="61"/>
      <c r="I10" s="61"/>
      <c r="J10" s="61"/>
      <c r="K10" s="61"/>
      <c r="L10" s="61"/>
      <c r="M10" s="61"/>
      <c r="N10" s="61"/>
      <c r="O10" s="61"/>
      <c r="P10" s="61"/>
      <c r="Q10" s="61"/>
      <c r="R10" s="61"/>
      <c r="S10" s="61"/>
      <c r="T10" s="61"/>
      <c r="U10" s="61"/>
      <c r="V10" s="61"/>
      <c r="W10" s="61"/>
      <c r="X10" s="61"/>
      <c r="Y10" s="61"/>
      <c r="Z10" s="142"/>
      <c r="AA10" s="63"/>
    </row>
    <row r="11" spans="1:27" ht="13.5">
      <c r="A11" s="291" t="s">
        <v>276</v>
      </c>
      <c r="B11" s="228"/>
      <c r="C11" s="160"/>
      <c r="D11" s="160"/>
      <c r="E11" s="60"/>
      <c r="F11" s="61"/>
      <c r="G11" s="61"/>
      <c r="H11" s="61"/>
      <c r="I11" s="61"/>
      <c r="J11" s="61"/>
      <c r="K11" s="61"/>
      <c r="L11" s="61"/>
      <c r="M11" s="61"/>
      <c r="N11" s="61"/>
      <c r="O11" s="61"/>
      <c r="P11" s="61"/>
      <c r="Q11" s="61"/>
      <c r="R11" s="61"/>
      <c r="S11" s="61"/>
      <c r="T11" s="61"/>
      <c r="U11" s="61"/>
      <c r="V11" s="61"/>
      <c r="W11" s="61"/>
      <c r="X11" s="61"/>
      <c r="Y11" s="61"/>
      <c r="Z11" s="142"/>
      <c r="AA11" s="63"/>
    </row>
    <row r="12" spans="1:27" ht="13.5">
      <c r="A12" s="291" t="s">
        <v>277</v>
      </c>
      <c r="B12" s="228"/>
      <c r="C12" s="160"/>
      <c r="D12" s="160"/>
      <c r="E12" s="60"/>
      <c r="F12" s="61"/>
      <c r="G12" s="61"/>
      <c r="H12" s="61"/>
      <c r="I12" s="61"/>
      <c r="J12" s="61"/>
      <c r="K12" s="61"/>
      <c r="L12" s="61"/>
      <c r="M12" s="61"/>
      <c r="N12" s="61"/>
      <c r="O12" s="61"/>
      <c r="P12" s="61"/>
      <c r="Q12" s="61"/>
      <c r="R12" s="61"/>
      <c r="S12" s="61"/>
      <c r="T12" s="61"/>
      <c r="U12" s="61"/>
      <c r="V12" s="61"/>
      <c r="W12" s="61"/>
      <c r="X12" s="61"/>
      <c r="Y12" s="61"/>
      <c r="Z12" s="142"/>
      <c r="AA12" s="63"/>
    </row>
    <row r="13" spans="1:27" ht="13.5">
      <c r="A13" s="284" t="s">
        <v>278</v>
      </c>
      <c r="B13" s="228"/>
      <c r="C13" s="160"/>
      <c r="D13" s="160"/>
      <c r="E13" s="60"/>
      <c r="F13" s="61"/>
      <c r="G13" s="61"/>
      <c r="H13" s="61"/>
      <c r="I13" s="61"/>
      <c r="J13" s="61"/>
      <c r="K13" s="61"/>
      <c r="L13" s="61"/>
      <c r="M13" s="61"/>
      <c r="N13" s="61"/>
      <c r="O13" s="61"/>
      <c r="P13" s="61"/>
      <c r="Q13" s="61"/>
      <c r="R13" s="61"/>
      <c r="S13" s="61"/>
      <c r="T13" s="61"/>
      <c r="U13" s="61"/>
      <c r="V13" s="61"/>
      <c r="W13" s="61"/>
      <c r="X13" s="61"/>
      <c r="Y13" s="61"/>
      <c r="Z13" s="142"/>
      <c r="AA13" s="63"/>
    </row>
    <row r="14" spans="1:27" ht="13.5">
      <c r="A14" s="291" t="s">
        <v>279</v>
      </c>
      <c r="B14" s="228"/>
      <c r="C14" s="160"/>
      <c r="D14" s="160"/>
      <c r="E14" s="60">
        <v>-136560345</v>
      </c>
      <c r="F14" s="61">
        <v>-136560345</v>
      </c>
      <c r="G14" s="61">
        <v>-12199825</v>
      </c>
      <c r="H14" s="61"/>
      <c r="I14" s="61"/>
      <c r="J14" s="61">
        <v>-12199825</v>
      </c>
      <c r="K14" s="61"/>
      <c r="L14" s="61"/>
      <c r="M14" s="61"/>
      <c r="N14" s="61"/>
      <c r="O14" s="61"/>
      <c r="P14" s="61"/>
      <c r="Q14" s="61"/>
      <c r="R14" s="61"/>
      <c r="S14" s="61"/>
      <c r="T14" s="61"/>
      <c r="U14" s="61"/>
      <c r="V14" s="61"/>
      <c r="W14" s="61">
        <v>-12199825</v>
      </c>
      <c r="X14" s="61">
        <v>-34139958</v>
      </c>
      <c r="Y14" s="61">
        <v>21940133</v>
      </c>
      <c r="Z14" s="142">
        <v>-64.27</v>
      </c>
      <c r="AA14" s="63">
        <v>-136560345</v>
      </c>
    </row>
    <row r="15" spans="1:27" ht="13.5">
      <c r="A15" s="291" t="s">
        <v>39</v>
      </c>
      <c r="B15" s="228"/>
      <c r="C15" s="160"/>
      <c r="D15" s="160"/>
      <c r="E15" s="60">
        <v>-60000</v>
      </c>
      <c r="F15" s="61">
        <v>-60000</v>
      </c>
      <c r="G15" s="61">
        <v>-22</v>
      </c>
      <c r="H15" s="61"/>
      <c r="I15" s="61"/>
      <c r="J15" s="61">
        <v>-22</v>
      </c>
      <c r="K15" s="61"/>
      <c r="L15" s="61"/>
      <c r="M15" s="61"/>
      <c r="N15" s="61"/>
      <c r="O15" s="61"/>
      <c r="P15" s="61"/>
      <c r="Q15" s="61"/>
      <c r="R15" s="61"/>
      <c r="S15" s="61"/>
      <c r="T15" s="61"/>
      <c r="U15" s="61"/>
      <c r="V15" s="61"/>
      <c r="W15" s="61">
        <v>-22</v>
      </c>
      <c r="X15" s="61">
        <v>-15000</v>
      </c>
      <c r="Y15" s="61">
        <v>14978</v>
      </c>
      <c r="Z15" s="142">
        <v>-99.85</v>
      </c>
      <c r="AA15" s="63">
        <v>-60000</v>
      </c>
    </row>
    <row r="16" spans="1:27" ht="13.5">
      <c r="A16" s="291" t="s">
        <v>280</v>
      </c>
      <c r="B16" s="228" t="s">
        <v>238</v>
      </c>
      <c r="C16" s="160"/>
      <c r="D16" s="160"/>
      <c r="E16" s="60">
        <v>-520000</v>
      </c>
      <c r="F16" s="61">
        <v>-520000</v>
      </c>
      <c r="G16" s="61"/>
      <c r="H16" s="61"/>
      <c r="I16" s="61"/>
      <c r="J16" s="61"/>
      <c r="K16" s="61"/>
      <c r="L16" s="61"/>
      <c r="M16" s="61"/>
      <c r="N16" s="61"/>
      <c r="O16" s="61"/>
      <c r="P16" s="61"/>
      <c r="Q16" s="61"/>
      <c r="R16" s="61"/>
      <c r="S16" s="61"/>
      <c r="T16" s="61"/>
      <c r="U16" s="61"/>
      <c r="V16" s="61"/>
      <c r="W16" s="61"/>
      <c r="X16" s="61">
        <v>-129996</v>
      </c>
      <c r="Y16" s="61">
        <v>129996</v>
      </c>
      <c r="Z16" s="142">
        <v>-100</v>
      </c>
      <c r="AA16" s="63">
        <v>-520000</v>
      </c>
    </row>
    <row r="17" spans="1:27" ht="13.5">
      <c r="A17" s="292" t="s">
        <v>281</v>
      </c>
      <c r="B17" s="293"/>
      <c r="C17" s="174">
        <f aca="true" t="shared" si="0" ref="C17:Y17">SUM(C6:C16)</f>
        <v>0</v>
      </c>
      <c r="D17" s="174">
        <f t="shared" si="0"/>
        <v>0</v>
      </c>
      <c r="E17" s="72">
        <f t="shared" si="0"/>
        <v>-137140345</v>
      </c>
      <c r="F17" s="73">
        <f t="shared" si="0"/>
        <v>-137140345</v>
      </c>
      <c r="G17" s="73">
        <f t="shared" si="0"/>
        <v>49288599</v>
      </c>
      <c r="H17" s="73">
        <f t="shared" si="0"/>
        <v>0</v>
      </c>
      <c r="I17" s="73">
        <f t="shared" si="0"/>
        <v>0</v>
      </c>
      <c r="J17" s="73">
        <f t="shared" si="0"/>
        <v>49288599</v>
      </c>
      <c r="K17" s="73">
        <f t="shared" si="0"/>
        <v>0</v>
      </c>
      <c r="L17" s="73">
        <f t="shared" si="0"/>
        <v>0</v>
      </c>
      <c r="M17" s="73">
        <f t="shared" si="0"/>
        <v>0</v>
      </c>
      <c r="N17" s="73">
        <f t="shared" si="0"/>
        <v>0</v>
      </c>
      <c r="O17" s="73">
        <f t="shared" si="0"/>
        <v>0</v>
      </c>
      <c r="P17" s="73">
        <f t="shared" si="0"/>
        <v>0</v>
      </c>
      <c r="Q17" s="73">
        <f t="shared" si="0"/>
        <v>0</v>
      </c>
      <c r="R17" s="73">
        <f t="shared" si="0"/>
        <v>0</v>
      </c>
      <c r="S17" s="73">
        <f t="shared" si="0"/>
        <v>0</v>
      </c>
      <c r="T17" s="73">
        <f t="shared" si="0"/>
        <v>0</v>
      </c>
      <c r="U17" s="73">
        <f t="shared" si="0"/>
        <v>0</v>
      </c>
      <c r="V17" s="73">
        <f t="shared" si="0"/>
        <v>0</v>
      </c>
      <c r="W17" s="73">
        <f t="shared" si="0"/>
        <v>49288599</v>
      </c>
      <c r="X17" s="73">
        <f t="shared" si="0"/>
        <v>-34284954</v>
      </c>
      <c r="Y17" s="73">
        <f t="shared" si="0"/>
        <v>83573553</v>
      </c>
      <c r="Z17" s="176">
        <f>+IF(X17&lt;&gt;0,+(Y17/X17)*100,0)</f>
        <v>-243.7616016635169</v>
      </c>
      <c r="AA17" s="74">
        <f>SUM(AA6:AA16)</f>
        <v>-137140345</v>
      </c>
    </row>
    <row r="18" spans="1:27" ht="4.5" customHeight="1">
      <c r="A18" s="294"/>
      <c r="B18" s="228"/>
      <c r="C18" s="160"/>
      <c r="D18" s="160"/>
      <c r="E18" s="60"/>
      <c r="F18" s="61"/>
      <c r="G18" s="61"/>
      <c r="H18" s="61"/>
      <c r="I18" s="61"/>
      <c r="J18" s="61"/>
      <c r="K18" s="61"/>
      <c r="L18" s="61"/>
      <c r="M18" s="61"/>
      <c r="N18" s="61"/>
      <c r="O18" s="61"/>
      <c r="P18" s="61"/>
      <c r="Q18" s="61"/>
      <c r="R18" s="61"/>
      <c r="S18" s="61"/>
      <c r="T18" s="61"/>
      <c r="U18" s="61"/>
      <c r="V18" s="61"/>
      <c r="W18" s="61"/>
      <c r="X18" s="61"/>
      <c r="Y18" s="61"/>
      <c r="Z18" s="142"/>
      <c r="AA18" s="63"/>
    </row>
    <row r="19" spans="1:27" ht="13.5">
      <c r="A19" s="284" t="s">
        <v>282</v>
      </c>
      <c r="B19" s="228"/>
      <c r="C19" s="160"/>
      <c r="D19" s="160"/>
      <c r="E19" s="60"/>
      <c r="F19" s="61"/>
      <c r="G19" s="61"/>
      <c r="H19" s="61"/>
      <c r="I19" s="61"/>
      <c r="J19" s="61"/>
      <c r="K19" s="61"/>
      <c r="L19" s="61"/>
      <c r="M19" s="61"/>
      <c r="N19" s="61"/>
      <c r="O19" s="61"/>
      <c r="P19" s="61"/>
      <c r="Q19" s="61"/>
      <c r="R19" s="61"/>
      <c r="S19" s="61"/>
      <c r="T19" s="61"/>
      <c r="U19" s="61"/>
      <c r="V19" s="61"/>
      <c r="W19" s="61"/>
      <c r="X19" s="61"/>
      <c r="Y19" s="61"/>
      <c r="Z19" s="142"/>
      <c r="AA19" s="63"/>
    </row>
    <row r="20" spans="1:27" ht="13.5">
      <c r="A20" s="284" t="s">
        <v>273</v>
      </c>
      <c r="B20" s="228"/>
      <c r="C20" s="158"/>
      <c r="D20" s="158"/>
      <c r="E20" s="101"/>
      <c r="F20" s="102"/>
      <c r="G20" s="102"/>
      <c r="H20" s="102"/>
      <c r="I20" s="102"/>
      <c r="J20" s="102"/>
      <c r="K20" s="102"/>
      <c r="L20" s="102"/>
      <c r="M20" s="102"/>
      <c r="N20" s="102"/>
      <c r="O20" s="102"/>
      <c r="P20" s="102"/>
      <c r="Q20" s="102"/>
      <c r="R20" s="102"/>
      <c r="S20" s="102"/>
      <c r="T20" s="102"/>
      <c r="U20" s="102"/>
      <c r="V20" s="102"/>
      <c r="W20" s="102"/>
      <c r="X20" s="102"/>
      <c r="Y20" s="102"/>
      <c r="Z20" s="139"/>
      <c r="AA20" s="104"/>
    </row>
    <row r="21" spans="1:27" ht="13.5">
      <c r="A21" s="291" t="s">
        <v>283</v>
      </c>
      <c r="B21" s="228"/>
      <c r="C21" s="160"/>
      <c r="D21" s="160"/>
      <c r="E21" s="60"/>
      <c r="F21" s="61"/>
      <c r="G21" s="197"/>
      <c r="H21" s="197"/>
      <c r="I21" s="197"/>
      <c r="J21" s="61"/>
      <c r="K21" s="197"/>
      <c r="L21" s="197"/>
      <c r="M21" s="61"/>
      <c r="N21" s="197"/>
      <c r="O21" s="197"/>
      <c r="P21" s="197"/>
      <c r="Q21" s="61"/>
      <c r="R21" s="197"/>
      <c r="S21" s="197"/>
      <c r="T21" s="61"/>
      <c r="U21" s="197"/>
      <c r="V21" s="197"/>
      <c r="W21" s="197"/>
      <c r="X21" s="61"/>
      <c r="Y21" s="197"/>
      <c r="Z21" s="185"/>
      <c r="AA21" s="267"/>
    </row>
    <row r="22" spans="1:27" ht="13.5">
      <c r="A22" s="291" t="s">
        <v>284</v>
      </c>
      <c r="B22" s="228"/>
      <c r="C22" s="160"/>
      <c r="D22" s="160"/>
      <c r="E22" s="310"/>
      <c r="F22" s="197"/>
      <c r="G22" s="61"/>
      <c r="H22" s="61"/>
      <c r="I22" s="61"/>
      <c r="J22" s="61"/>
      <c r="K22" s="61"/>
      <c r="L22" s="61"/>
      <c r="M22" s="197"/>
      <c r="N22" s="61"/>
      <c r="O22" s="61"/>
      <c r="P22" s="61"/>
      <c r="Q22" s="61"/>
      <c r="R22" s="61"/>
      <c r="S22" s="61"/>
      <c r="T22" s="197"/>
      <c r="U22" s="61"/>
      <c r="V22" s="61"/>
      <c r="W22" s="61"/>
      <c r="X22" s="61"/>
      <c r="Y22" s="61"/>
      <c r="Z22" s="142"/>
      <c r="AA22" s="63"/>
    </row>
    <row r="23" spans="1:27" ht="13.5">
      <c r="A23" s="291" t="s">
        <v>285</v>
      </c>
      <c r="B23" s="228"/>
      <c r="C23" s="195"/>
      <c r="D23" s="195"/>
      <c r="E23" s="60"/>
      <c r="F23" s="61"/>
      <c r="G23" s="197"/>
      <c r="H23" s="197"/>
      <c r="I23" s="197"/>
      <c r="J23" s="61"/>
      <c r="K23" s="197"/>
      <c r="L23" s="197"/>
      <c r="M23" s="61"/>
      <c r="N23" s="197"/>
      <c r="O23" s="197"/>
      <c r="P23" s="197"/>
      <c r="Q23" s="61"/>
      <c r="R23" s="197"/>
      <c r="S23" s="197"/>
      <c r="T23" s="61"/>
      <c r="U23" s="197"/>
      <c r="V23" s="197"/>
      <c r="W23" s="197"/>
      <c r="X23" s="61"/>
      <c r="Y23" s="197"/>
      <c r="Z23" s="185"/>
      <c r="AA23" s="267"/>
    </row>
    <row r="24" spans="1:27" ht="13.5">
      <c r="A24" s="291" t="s">
        <v>286</v>
      </c>
      <c r="B24" s="228"/>
      <c r="C24" s="160">
        <v>26243</v>
      </c>
      <c r="D24" s="160"/>
      <c r="E24" s="60"/>
      <c r="F24" s="61"/>
      <c r="G24" s="61"/>
      <c r="H24" s="61"/>
      <c r="I24" s="61"/>
      <c r="J24" s="61"/>
      <c r="K24" s="61"/>
      <c r="L24" s="61"/>
      <c r="M24" s="61"/>
      <c r="N24" s="61"/>
      <c r="O24" s="61"/>
      <c r="P24" s="61"/>
      <c r="Q24" s="61"/>
      <c r="R24" s="61"/>
      <c r="S24" s="61"/>
      <c r="T24" s="61"/>
      <c r="U24" s="61"/>
      <c r="V24" s="61"/>
      <c r="W24" s="61"/>
      <c r="X24" s="61"/>
      <c r="Y24" s="61"/>
      <c r="Z24" s="142"/>
      <c r="AA24" s="63"/>
    </row>
    <row r="25" spans="1:27" ht="13.5">
      <c r="A25" s="284" t="s">
        <v>278</v>
      </c>
      <c r="B25" s="228"/>
      <c r="C25" s="160"/>
      <c r="D25" s="160"/>
      <c r="E25" s="60"/>
      <c r="F25" s="61"/>
      <c r="G25" s="61"/>
      <c r="H25" s="61"/>
      <c r="I25" s="61"/>
      <c r="J25" s="61"/>
      <c r="K25" s="61"/>
      <c r="L25" s="61"/>
      <c r="M25" s="61"/>
      <c r="N25" s="61"/>
      <c r="O25" s="61"/>
      <c r="P25" s="61"/>
      <c r="Q25" s="61"/>
      <c r="R25" s="61"/>
      <c r="S25" s="61"/>
      <c r="T25" s="61"/>
      <c r="U25" s="61"/>
      <c r="V25" s="61"/>
      <c r="W25" s="61"/>
      <c r="X25" s="61"/>
      <c r="Y25" s="61"/>
      <c r="Z25" s="142"/>
      <c r="AA25" s="63"/>
    </row>
    <row r="26" spans="1:27" ht="13.5">
      <c r="A26" s="291" t="s">
        <v>287</v>
      </c>
      <c r="B26" s="228"/>
      <c r="C26" s="160"/>
      <c r="D26" s="160"/>
      <c r="E26" s="60">
        <v>-5890000</v>
      </c>
      <c r="F26" s="61">
        <v>-5890000</v>
      </c>
      <c r="G26" s="61"/>
      <c r="H26" s="61"/>
      <c r="I26" s="61"/>
      <c r="J26" s="61"/>
      <c r="K26" s="61"/>
      <c r="L26" s="61"/>
      <c r="M26" s="61"/>
      <c r="N26" s="61"/>
      <c r="O26" s="61"/>
      <c r="P26" s="61"/>
      <c r="Q26" s="61"/>
      <c r="R26" s="61"/>
      <c r="S26" s="61"/>
      <c r="T26" s="61"/>
      <c r="U26" s="61"/>
      <c r="V26" s="61"/>
      <c r="W26" s="61"/>
      <c r="X26" s="61">
        <v>-1472505</v>
      </c>
      <c r="Y26" s="61">
        <v>1472505</v>
      </c>
      <c r="Z26" s="142">
        <v>-100</v>
      </c>
      <c r="AA26" s="63">
        <v>-5890000</v>
      </c>
    </row>
    <row r="27" spans="1:27" ht="13.5">
      <c r="A27" s="292" t="s">
        <v>288</v>
      </c>
      <c r="B27" s="293"/>
      <c r="C27" s="174">
        <f aca="true" t="shared" si="1" ref="C27:Y27">SUM(C21:C26)</f>
        <v>26243</v>
      </c>
      <c r="D27" s="174">
        <f>SUM(D21:D26)</f>
        <v>0</v>
      </c>
      <c r="E27" s="72">
        <f t="shared" si="1"/>
        <v>-5890000</v>
      </c>
      <c r="F27" s="73">
        <f t="shared" si="1"/>
        <v>-5890000</v>
      </c>
      <c r="G27" s="73">
        <f t="shared" si="1"/>
        <v>0</v>
      </c>
      <c r="H27" s="73">
        <f t="shared" si="1"/>
        <v>0</v>
      </c>
      <c r="I27" s="73">
        <f t="shared" si="1"/>
        <v>0</v>
      </c>
      <c r="J27" s="73">
        <f t="shared" si="1"/>
        <v>0</v>
      </c>
      <c r="K27" s="73">
        <f t="shared" si="1"/>
        <v>0</v>
      </c>
      <c r="L27" s="73">
        <f t="shared" si="1"/>
        <v>0</v>
      </c>
      <c r="M27" s="73">
        <f t="shared" si="1"/>
        <v>0</v>
      </c>
      <c r="N27" s="73">
        <f t="shared" si="1"/>
        <v>0</v>
      </c>
      <c r="O27" s="73">
        <f t="shared" si="1"/>
        <v>0</v>
      </c>
      <c r="P27" s="73">
        <f t="shared" si="1"/>
        <v>0</v>
      </c>
      <c r="Q27" s="73">
        <f t="shared" si="1"/>
        <v>0</v>
      </c>
      <c r="R27" s="73">
        <f t="shared" si="1"/>
        <v>0</v>
      </c>
      <c r="S27" s="73">
        <f t="shared" si="1"/>
        <v>0</v>
      </c>
      <c r="T27" s="73">
        <f t="shared" si="1"/>
        <v>0</v>
      </c>
      <c r="U27" s="73">
        <f t="shared" si="1"/>
        <v>0</v>
      </c>
      <c r="V27" s="73">
        <f t="shared" si="1"/>
        <v>0</v>
      </c>
      <c r="W27" s="73">
        <f t="shared" si="1"/>
        <v>0</v>
      </c>
      <c r="X27" s="73">
        <f t="shared" si="1"/>
        <v>-1472505</v>
      </c>
      <c r="Y27" s="73">
        <f t="shared" si="1"/>
        <v>1472505</v>
      </c>
      <c r="Z27" s="176">
        <f>+IF(X27&lt;&gt;0,+(Y27/X27)*100,0)</f>
        <v>-100</v>
      </c>
      <c r="AA27" s="74">
        <f>SUM(AA21:AA26)</f>
        <v>-5890000</v>
      </c>
    </row>
    <row r="28" spans="1:27" ht="4.5" customHeight="1">
      <c r="A28" s="294"/>
      <c r="B28" s="228"/>
      <c r="C28" s="160"/>
      <c r="D28" s="160"/>
      <c r="E28" s="60"/>
      <c r="F28" s="61"/>
      <c r="G28" s="61"/>
      <c r="H28" s="61"/>
      <c r="I28" s="61"/>
      <c r="J28" s="61"/>
      <c r="K28" s="61"/>
      <c r="L28" s="61"/>
      <c r="M28" s="61"/>
      <c r="N28" s="61"/>
      <c r="O28" s="61"/>
      <c r="P28" s="61"/>
      <c r="Q28" s="61"/>
      <c r="R28" s="61"/>
      <c r="S28" s="61"/>
      <c r="T28" s="61"/>
      <c r="U28" s="61"/>
      <c r="V28" s="61"/>
      <c r="W28" s="61"/>
      <c r="X28" s="61"/>
      <c r="Y28" s="61"/>
      <c r="Z28" s="142"/>
      <c r="AA28" s="63"/>
    </row>
    <row r="29" spans="1:27" ht="13.5">
      <c r="A29" s="284" t="s">
        <v>289</v>
      </c>
      <c r="B29" s="228"/>
      <c r="C29" s="160"/>
      <c r="D29" s="160"/>
      <c r="E29" s="60"/>
      <c r="F29" s="61"/>
      <c r="G29" s="61"/>
      <c r="H29" s="61"/>
      <c r="I29" s="61"/>
      <c r="J29" s="61"/>
      <c r="K29" s="61"/>
      <c r="L29" s="61"/>
      <c r="M29" s="61"/>
      <c r="N29" s="61"/>
      <c r="O29" s="61"/>
      <c r="P29" s="61"/>
      <c r="Q29" s="61"/>
      <c r="R29" s="61"/>
      <c r="S29" s="61"/>
      <c r="T29" s="61"/>
      <c r="U29" s="61"/>
      <c r="V29" s="61"/>
      <c r="W29" s="61"/>
      <c r="X29" s="61"/>
      <c r="Y29" s="61"/>
      <c r="Z29" s="142"/>
      <c r="AA29" s="63"/>
    </row>
    <row r="30" spans="1:27" ht="13.5">
      <c r="A30" s="284" t="s">
        <v>273</v>
      </c>
      <c r="B30" s="228"/>
      <c r="C30" s="160"/>
      <c r="D30" s="160"/>
      <c r="E30" s="60"/>
      <c r="F30" s="61"/>
      <c r="G30" s="61"/>
      <c r="H30" s="61"/>
      <c r="I30" s="61"/>
      <c r="J30" s="61"/>
      <c r="K30" s="61"/>
      <c r="L30" s="61"/>
      <c r="M30" s="61"/>
      <c r="N30" s="61"/>
      <c r="O30" s="61"/>
      <c r="P30" s="61"/>
      <c r="Q30" s="61"/>
      <c r="R30" s="61"/>
      <c r="S30" s="61"/>
      <c r="T30" s="61"/>
      <c r="U30" s="61"/>
      <c r="V30" s="61"/>
      <c r="W30" s="61"/>
      <c r="X30" s="61"/>
      <c r="Y30" s="61"/>
      <c r="Z30" s="142"/>
      <c r="AA30" s="63"/>
    </row>
    <row r="31" spans="1:27" ht="13.5">
      <c r="A31" s="291" t="s">
        <v>290</v>
      </c>
      <c r="B31" s="228"/>
      <c r="C31" s="160"/>
      <c r="D31" s="160"/>
      <c r="E31" s="60"/>
      <c r="F31" s="61"/>
      <c r="G31" s="61"/>
      <c r="H31" s="61"/>
      <c r="I31" s="61"/>
      <c r="J31" s="61"/>
      <c r="K31" s="61"/>
      <c r="L31" s="61"/>
      <c r="M31" s="61"/>
      <c r="N31" s="61"/>
      <c r="O31" s="61"/>
      <c r="P31" s="61"/>
      <c r="Q31" s="61"/>
      <c r="R31" s="61"/>
      <c r="S31" s="61"/>
      <c r="T31" s="61"/>
      <c r="U31" s="61"/>
      <c r="V31" s="61"/>
      <c r="W31" s="61"/>
      <c r="X31" s="61"/>
      <c r="Y31" s="61"/>
      <c r="Z31" s="142"/>
      <c r="AA31" s="63"/>
    </row>
    <row r="32" spans="1:27" ht="13.5">
      <c r="A32" s="291" t="s">
        <v>291</v>
      </c>
      <c r="B32" s="228"/>
      <c r="C32" s="160"/>
      <c r="D32" s="160"/>
      <c r="E32" s="60"/>
      <c r="F32" s="61"/>
      <c r="G32" s="61"/>
      <c r="H32" s="61"/>
      <c r="I32" s="61"/>
      <c r="J32" s="61"/>
      <c r="K32" s="61"/>
      <c r="L32" s="61"/>
      <c r="M32" s="61"/>
      <c r="N32" s="61"/>
      <c r="O32" s="61"/>
      <c r="P32" s="61"/>
      <c r="Q32" s="61"/>
      <c r="R32" s="61"/>
      <c r="S32" s="61"/>
      <c r="T32" s="61"/>
      <c r="U32" s="61"/>
      <c r="V32" s="61"/>
      <c r="W32" s="61"/>
      <c r="X32" s="61"/>
      <c r="Y32" s="61"/>
      <c r="Z32" s="142"/>
      <c r="AA32" s="63"/>
    </row>
    <row r="33" spans="1:27" ht="13.5">
      <c r="A33" s="291" t="s">
        <v>292</v>
      </c>
      <c r="B33" s="228"/>
      <c r="C33" s="160"/>
      <c r="D33" s="160"/>
      <c r="E33" s="60"/>
      <c r="F33" s="61"/>
      <c r="G33" s="61"/>
      <c r="H33" s="197"/>
      <c r="I33" s="197"/>
      <c r="J33" s="197"/>
      <c r="K33" s="61"/>
      <c r="L33" s="61"/>
      <c r="M33" s="61"/>
      <c r="N33" s="61"/>
      <c r="O33" s="197"/>
      <c r="P33" s="197"/>
      <c r="Q33" s="197"/>
      <c r="R33" s="61"/>
      <c r="S33" s="61"/>
      <c r="T33" s="61"/>
      <c r="U33" s="61"/>
      <c r="V33" s="197"/>
      <c r="W33" s="197"/>
      <c r="X33" s="197"/>
      <c r="Y33" s="61"/>
      <c r="Z33" s="142"/>
      <c r="AA33" s="63"/>
    </row>
    <row r="34" spans="1:27" ht="13.5">
      <c r="A34" s="284" t="s">
        <v>278</v>
      </c>
      <c r="B34" s="228"/>
      <c r="C34" s="160"/>
      <c r="D34" s="160"/>
      <c r="E34" s="60"/>
      <c r="F34" s="61"/>
      <c r="G34" s="61"/>
      <c r="H34" s="61"/>
      <c r="I34" s="61"/>
      <c r="J34" s="61"/>
      <c r="K34" s="61"/>
      <c r="L34" s="61"/>
      <c r="M34" s="61"/>
      <c r="N34" s="61"/>
      <c r="O34" s="61"/>
      <c r="P34" s="61"/>
      <c r="Q34" s="61"/>
      <c r="R34" s="61"/>
      <c r="S34" s="61"/>
      <c r="T34" s="61"/>
      <c r="U34" s="61"/>
      <c r="V34" s="61"/>
      <c r="W34" s="61"/>
      <c r="X34" s="61"/>
      <c r="Y34" s="61"/>
      <c r="Z34" s="142"/>
      <c r="AA34" s="63"/>
    </row>
    <row r="35" spans="1:27" ht="13.5">
      <c r="A35" s="291" t="s">
        <v>293</v>
      </c>
      <c r="B35" s="228"/>
      <c r="C35" s="160"/>
      <c r="D35" s="160"/>
      <c r="E35" s="60"/>
      <c r="F35" s="61"/>
      <c r="G35" s="61"/>
      <c r="H35" s="61"/>
      <c r="I35" s="61"/>
      <c r="J35" s="61"/>
      <c r="K35" s="61"/>
      <c r="L35" s="61"/>
      <c r="M35" s="61"/>
      <c r="N35" s="61"/>
      <c r="O35" s="61"/>
      <c r="P35" s="61"/>
      <c r="Q35" s="61"/>
      <c r="R35" s="61"/>
      <c r="S35" s="61"/>
      <c r="T35" s="61"/>
      <c r="U35" s="61"/>
      <c r="V35" s="61"/>
      <c r="W35" s="61"/>
      <c r="X35" s="61"/>
      <c r="Y35" s="61"/>
      <c r="Z35" s="142"/>
      <c r="AA35" s="63"/>
    </row>
    <row r="36" spans="1:27" ht="13.5">
      <c r="A36" s="292" t="s">
        <v>294</v>
      </c>
      <c r="B36" s="293"/>
      <c r="C36" s="174">
        <f aca="true" t="shared" si="2" ref="C36:Y36">SUM(C31:C35)</f>
        <v>0</v>
      </c>
      <c r="D36" s="174">
        <f>SUM(D31:D35)</f>
        <v>0</v>
      </c>
      <c r="E36" s="72">
        <f t="shared" si="2"/>
        <v>0</v>
      </c>
      <c r="F36" s="73">
        <f t="shared" si="2"/>
        <v>0</v>
      </c>
      <c r="G36" s="73">
        <f t="shared" si="2"/>
        <v>0</v>
      </c>
      <c r="H36" s="73">
        <f t="shared" si="2"/>
        <v>0</v>
      </c>
      <c r="I36" s="73">
        <f t="shared" si="2"/>
        <v>0</v>
      </c>
      <c r="J36" s="73">
        <f t="shared" si="2"/>
        <v>0</v>
      </c>
      <c r="K36" s="73">
        <f t="shared" si="2"/>
        <v>0</v>
      </c>
      <c r="L36" s="73">
        <f t="shared" si="2"/>
        <v>0</v>
      </c>
      <c r="M36" s="73">
        <f t="shared" si="2"/>
        <v>0</v>
      </c>
      <c r="N36" s="73">
        <f t="shared" si="2"/>
        <v>0</v>
      </c>
      <c r="O36" s="73">
        <f t="shared" si="2"/>
        <v>0</v>
      </c>
      <c r="P36" s="73">
        <f t="shared" si="2"/>
        <v>0</v>
      </c>
      <c r="Q36" s="73">
        <f t="shared" si="2"/>
        <v>0</v>
      </c>
      <c r="R36" s="73">
        <f t="shared" si="2"/>
        <v>0</v>
      </c>
      <c r="S36" s="73">
        <f t="shared" si="2"/>
        <v>0</v>
      </c>
      <c r="T36" s="73">
        <f t="shared" si="2"/>
        <v>0</v>
      </c>
      <c r="U36" s="73">
        <f t="shared" si="2"/>
        <v>0</v>
      </c>
      <c r="V36" s="73">
        <f t="shared" si="2"/>
        <v>0</v>
      </c>
      <c r="W36" s="73">
        <f t="shared" si="2"/>
        <v>0</v>
      </c>
      <c r="X36" s="73">
        <f t="shared" si="2"/>
        <v>0</v>
      </c>
      <c r="Y36" s="73">
        <f t="shared" si="2"/>
        <v>0</v>
      </c>
      <c r="Z36" s="176">
        <f>+IF(X36&lt;&gt;0,+(Y36/X36)*100,0)</f>
        <v>0</v>
      </c>
      <c r="AA36" s="74">
        <f>SUM(AA31:AA35)</f>
        <v>0</v>
      </c>
    </row>
    <row r="37" spans="1:27" ht="4.5" customHeight="1">
      <c r="A37" s="294"/>
      <c r="B37" s="228"/>
      <c r="C37" s="160"/>
      <c r="D37" s="160"/>
      <c r="E37" s="60"/>
      <c r="F37" s="61"/>
      <c r="G37" s="61"/>
      <c r="H37" s="61"/>
      <c r="I37" s="61"/>
      <c r="J37" s="61"/>
      <c r="K37" s="61"/>
      <c r="L37" s="61"/>
      <c r="M37" s="61"/>
      <c r="N37" s="61"/>
      <c r="O37" s="61"/>
      <c r="P37" s="61"/>
      <c r="Q37" s="61"/>
      <c r="R37" s="61"/>
      <c r="S37" s="61"/>
      <c r="T37" s="61"/>
      <c r="U37" s="61"/>
      <c r="V37" s="61"/>
      <c r="W37" s="61"/>
      <c r="X37" s="61"/>
      <c r="Y37" s="61"/>
      <c r="Z37" s="142"/>
      <c r="AA37" s="63"/>
    </row>
    <row r="38" spans="1:27" ht="13.5">
      <c r="A38" s="284" t="s">
        <v>295</v>
      </c>
      <c r="B38" s="228"/>
      <c r="C38" s="158">
        <f aca="true" t="shared" si="3" ref="C38:Y38">+C17+C27+C36</f>
        <v>26243</v>
      </c>
      <c r="D38" s="158">
        <f>+D17+D27+D36</f>
        <v>0</v>
      </c>
      <c r="E38" s="101">
        <f t="shared" si="3"/>
        <v>-143030345</v>
      </c>
      <c r="F38" s="102">
        <f t="shared" si="3"/>
        <v>-143030345</v>
      </c>
      <c r="G38" s="102">
        <f t="shared" si="3"/>
        <v>49288599</v>
      </c>
      <c r="H38" s="102">
        <f t="shared" si="3"/>
        <v>0</v>
      </c>
      <c r="I38" s="102">
        <f t="shared" si="3"/>
        <v>0</v>
      </c>
      <c r="J38" s="102">
        <f t="shared" si="3"/>
        <v>49288599</v>
      </c>
      <c r="K38" s="102">
        <f t="shared" si="3"/>
        <v>0</v>
      </c>
      <c r="L38" s="102">
        <f t="shared" si="3"/>
        <v>0</v>
      </c>
      <c r="M38" s="102">
        <f t="shared" si="3"/>
        <v>0</v>
      </c>
      <c r="N38" s="102">
        <f t="shared" si="3"/>
        <v>0</v>
      </c>
      <c r="O38" s="102">
        <f t="shared" si="3"/>
        <v>0</v>
      </c>
      <c r="P38" s="102">
        <f t="shared" si="3"/>
        <v>0</v>
      </c>
      <c r="Q38" s="102">
        <f t="shared" si="3"/>
        <v>0</v>
      </c>
      <c r="R38" s="102">
        <f t="shared" si="3"/>
        <v>0</v>
      </c>
      <c r="S38" s="102">
        <f t="shared" si="3"/>
        <v>0</v>
      </c>
      <c r="T38" s="102">
        <f t="shared" si="3"/>
        <v>0</v>
      </c>
      <c r="U38" s="102">
        <f t="shared" si="3"/>
        <v>0</v>
      </c>
      <c r="V38" s="102">
        <f t="shared" si="3"/>
        <v>0</v>
      </c>
      <c r="W38" s="102">
        <f t="shared" si="3"/>
        <v>49288599</v>
      </c>
      <c r="X38" s="102">
        <f t="shared" si="3"/>
        <v>-35757459</v>
      </c>
      <c r="Y38" s="102">
        <f t="shared" si="3"/>
        <v>85046058</v>
      </c>
      <c r="Z38" s="139">
        <f>+IF(X38&lt;&gt;0,+(Y38/X38)*100,0)</f>
        <v>-237.84144729075967</v>
      </c>
      <c r="AA38" s="104">
        <f>+AA17+AA27+AA36</f>
        <v>-143030345</v>
      </c>
    </row>
    <row r="39" spans="1:27" ht="13.5">
      <c r="A39" s="291" t="s">
        <v>296</v>
      </c>
      <c r="B39" s="228"/>
      <c r="C39" s="158"/>
      <c r="D39" s="158"/>
      <c r="E39" s="101"/>
      <c r="F39" s="102"/>
      <c r="G39" s="102"/>
      <c r="H39" s="102"/>
      <c r="I39" s="102"/>
      <c r="J39" s="102"/>
      <c r="K39" s="102"/>
      <c r="L39" s="102"/>
      <c r="M39" s="102"/>
      <c r="N39" s="102"/>
      <c r="O39" s="102"/>
      <c r="P39" s="102"/>
      <c r="Q39" s="102"/>
      <c r="R39" s="102"/>
      <c r="S39" s="102"/>
      <c r="T39" s="102"/>
      <c r="U39" s="102"/>
      <c r="V39" s="102"/>
      <c r="W39" s="102"/>
      <c r="X39" s="102"/>
      <c r="Y39" s="102"/>
      <c r="Z39" s="139"/>
      <c r="AA39" s="104"/>
    </row>
    <row r="40" spans="1:27" ht="13.5">
      <c r="A40" s="311" t="s">
        <v>297</v>
      </c>
      <c r="B40" s="298" t="s">
        <v>100</v>
      </c>
      <c r="C40" s="299">
        <f>+C38+C39</f>
        <v>26243</v>
      </c>
      <c r="D40" s="299">
        <f aca="true" t="shared" si="4" ref="D40:AA40">+D38+D39</f>
        <v>0</v>
      </c>
      <c r="E40" s="300">
        <f t="shared" si="4"/>
        <v>-143030345</v>
      </c>
      <c r="F40" s="301">
        <f t="shared" si="4"/>
        <v>-143030345</v>
      </c>
      <c r="G40" s="301">
        <f t="shared" si="4"/>
        <v>49288599</v>
      </c>
      <c r="H40" s="301">
        <f t="shared" si="4"/>
        <v>0</v>
      </c>
      <c r="I40" s="301">
        <f t="shared" si="4"/>
        <v>0</v>
      </c>
      <c r="J40" s="301">
        <f t="shared" si="4"/>
        <v>49288599</v>
      </c>
      <c r="K40" s="301">
        <f t="shared" si="4"/>
        <v>0</v>
      </c>
      <c r="L40" s="301">
        <f t="shared" si="4"/>
        <v>0</v>
      </c>
      <c r="M40" s="301">
        <f t="shared" si="4"/>
        <v>0</v>
      </c>
      <c r="N40" s="301">
        <f t="shared" si="4"/>
        <v>0</v>
      </c>
      <c r="O40" s="301">
        <f t="shared" si="4"/>
        <v>0</v>
      </c>
      <c r="P40" s="301">
        <f t="shared" si="4"/>
        <v>0</v>
      </c>
      <c r="Q40" s="301">
        <f t="shared" si="4"/>
        <v>0</v>
      </c>
      <c r="R40" s="301">
        <f t="shared" si="4"/>
        <v>0</v>
      </c>
      <c r="S40" s="301">
        <f t="shared" si="4"/>
        <v>0</v>
      </c>
      <c r="T40" s="301">
        <f t="shared" si="4"/>
        <v>0</v>
      </c>
      <c r="U40" s="301">
        <f t="shared" si="4"/>
        <v>0</v>
      </c>
      <c r="V40" s="301">
        <f t="shared" si="4"/>
        <v>0</v>
      </c>
      <c r="W40" s="301">
        <f t="shared" si="4"/>
        <v>49288599</v>
      </c>
      <c r="X40" s="301">
        <f t="shared" si="4"/>
        <v>-35757459</v>
      </c>
      <c r="Y40" s="301">
        <f t="shared" si="4"/>
        <v>85046058</v>
      </c>
      <c r="Z40" s="302">
        <f t="shared" si="4"/>
        <v>-237.84144729075967</v>
      </c>
      <c r="AA40" s="303">
        <f t="shared" si="4"/>
        <v>-143030345</v>
      </c>
    </row>
    <row r="41" spans="1:27" ht="13.5">
      <c r="A41" s="120" t="s">
        <v>458</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row>
    <row r="42" spans="1:27" ht="13.5">
      <c r="A42" s="309" t="s">
        <v>469</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row>
    <row r="43" spans="1:27" ht="13.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row>
  </sheetData>
  <sheetProtection/>
  <mergeCells count="2">
    <mergeCell ref="A1:AA1"/>
    <mergeCell ref="E2:AA2"/>
  </mergeCells>
  <printOptions horizontalCentered="1"/>
  <pageMargins left="0.551181102362205" right="0.22" top="0.590551181102362" bottom="0.590551181102362" header="0.31496062992126" footer="0.31496062992126"/>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AA180"/>
  <sheetViews>
    <sheetView showGridLines="0" zoomScalePageLayoutView="0" workbookViewId="0" topLeftCell="A1">
      <selection activeCell="A1" sqref="A1:AA1"/>
    </sheetView>
  </sheetViews>
  <sheetFormatPr defaultColWidth="9.140625" defaultRowHeight="12.75"/>
  <cols>
    <col min="1" max="1" width="35.7109375" style="0" customWidth="1"/>
    <col min="2" max="2" width="3.8515625" style="0" bestFit="1"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18" customHeight="1">
      <c r="A1" s="407" t="s">
        <v>298</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ht="24.75" customHeight="1">
      <c r="A2" s="165" t="s">
        <v>1</v>
      </c>
      <c r="B2" s="166" t="s">
        <v>479</v>
      </c>
      <c r="C2" s="121" t="s">
        <v>2</v>
      </c>
      <c r="D2" s="411" t="s">
        <v>3</v>
      </c>
      <c r="E2" s="413" t="s">
        <v>4</v>
      </c>
      <c r="F2" s="413"/>
      <c r="G2" s="413"/>
      <c r="H2" s="413"/>
      <c r="I2" s="413"/>
      <c r="J2" s="413"/>
      <c r="K2" s="413"/>
      <c r="L2" s="413"/>
      <c r="M2" s="413"/>
      <c r="N2" s="413"/>
      <c r="O2" s="413"/>
      <c r="P2" s="413"/>
      <c r="Q2" s="413"/>
      <c r="R2" s="413"/>
      <c r="S2" s="413"/>
      <c r="T2" s="413"/>
      <c r="U2" s="413"/>
      <c r="V2" s="413"/>
      <c r="W2" s="413"/>
      <c r="X2" s="413"/>
      <c r="Y2" s="413"/>
      <c r="Z2" s="414"/>
      <c r="AA2" s="325"/>
    </row>
    <row r="3" spans="1:27" ht="24.75" customHeight="1">
      <c r="A3" s="167" t="s">
        <v>5</v>
      </c>
      <c r="B3" s="168" t="s">
        <v>299</v>
      </c>
      <c r="C3" s="326" t="s">
        <v>6</v>
      </c>
      <c r="D3" s="327" t="s">
        <v>6</v>
      </c>
      <c r="E3" s="326" t="s">
        <v>7</v>
      </c>
      <c r="F3" s="49" t="s">
        <v>8</v>
      </c>
      <c r="G3" s="328" t="s">
        <v>9</v>
      </c>
      <c r="H3" s="326" t="s">
        <v>10</v>
      </c>
      <c r="I3" s="326" t="s">
        <v>11</v>
      </c>
      <c r="J3" s="49" t="s">
        <v>12</v>
      </c>
      <c r="K3" s="328" t="s">
        <v>13</v>
      </c>
      <c r="L3" s="326" t="s">
        <v>14</v>
      </c>
      <c r="M3" s="326" t="s">
        <v>15</v>
      </c>
      <c r="N3" s="49" t="s">
        <v>16</v>
      </c>
      <c r="O3" s="328" t="s">
        <v>17</v>
      </c>
      <c r="P3" s="326" t="s">
        <v>18</v>
      </c>
      <c r="Q3" s="326" t="s">
        <v>19</v>
      </c>
      <c r="R3" s="49" t="s">
        <v>20</v>
      </c>
      <c r="S3" s="328" t="s">
        <v>21</v>
      </c>
      <c r="T3" s="326" t="s">
        <v>22</v>
      </c>
      <c r="U3" s="326" t="s">
        <v>23</v>
      </c>
      <c r="V3" s="326" t="s">
        <v>24</v>
      </c>
      <c r="W3" s="49" t="s">
        <v>25</v>
      </c>
      <c r="X3" s="328" t="s">
        <v>26</v>
      </c>
      <c r="Y3" s="326" t="s">
        <v>27</v>
      </c>
      <c r="Z3" s="49" t="s">
        <v>28</v>
      </c>
      <c r="AA3" s="329" t="s">
        <v>29</v>
      </c>
    </row>
    <row r="4" spans="1:27" ht="13.5">
      <c r="A4" s="330" t="s">
        <v>300</v>
      </c>
      <c r="B4" s="138"/>
      <c r="C4" s="108"/>
      <c r="D4" s="331"/>
      <c r="E4" s="108"/>
      <c r="F4" s="107"/>
      <c r="G4" s="107"/>
      <c r="H4" s="108"/>
      <c r="I4" s="108"/>
      <c r="J4" s="107"/>
      <c r="K4" s="107"/>
      <c r="L4" s="108"/>
      <c r="M4" s="108"/>
      <c r="N4" s="107"/>
      <c r="O4" s="107"/>
      <c r="P4" s="108"/>
      <c r="Q4" s="108"/>
      <c r="R4" s="107"/>
      <c r="S4" s="107"/>
      <c r="T4" s="108"/>
      <c r="U4" s="108"/>
      <c r="V4" s="108"/>
      <c r="W4" s="107"/>
      <c r="X4" s="107"/>
      <c r="Y4" s="108"/>
      <c r="Z4" s="332"/>
      <c r="AA4" s="110"/>
    </row>
    <row r="5" spans="1:27" ht="13.5">
      <c r="A5" s="333" t="s">
        <v>301</v>
      </c>
      <c r="B5" s="138" t="s">
        <v>238</v>
      </c>
      <c r="C5" s="108">
        <f aca="true" t="shared" si="0" ref="C5:Y5">C15+C18+C19+C22+C25+C26+SUM(C29:C35)</f>
        <v>0</v>
      </c>
      <c r="D5" s="331">
        <f t="shared" si="0"/>
        <v>0</v>
      </c>
      <c r="E5" s="108">
        <f t="shared" si="0"/>
        <v>5940000</v>
      </c>
      <c r="F5" s="107">
        <f t="shared" si="0"/>
        <v>5940000</v>
      </c>
      <c r="G5" s="107">
        <f t="shared" si="0"/>
        <v>1023901</v>
      </c>
      <c r="H5" s="108">
        <f t="shared" si="0"/>
        <v>0</v>
      </c>
      <c r="I5" s="108">
        <f t="shared" si="0"/>
        <v>0</v>
      </c>
      <c r="J5" s="107">
        <f t="shared" si="0"/>
        <v>1023901</v>
      </c>
      <c r="K5" s="107">
        <f t="shared" si="0"/>
        <v>0</v>
      </c>
      <c r="L5" s="108">
        <f t="shared" si="0"/>
        <v>0</v>
      </c>
      <c r="M5" s="108">
        <f t="shared" si="0"/>
        <v>0</v>
      </c>
      <c r="N5" s="107">
        <f t="shared" si="0"/>
        <v>0</v>
      </c>
      <c r="O5" s="107">
        <f t="shared" si="0"/>
        <v>0</v>
      </c>
      <c r="P5" s="108">
        <f t="shared" si="0"/>
        <v>0</v>
      </c>
      <c r="Q5" s="108">
        <f t="shared" si="0"/>
        <v>0</v>
      </c>
      <c r="R5" s="107">
        <f t="shared" si="0"/>
        <v>0</v>
      </c>
      <c r="S5" s="107">
        <f t="shared" si="0"/>
        <v>0</v>
      </c>
      <c r="T5" s="108">
        <f t="shared" si="0"/>
        <v>0</v>
      </c>
      <c r="U5" s="108">
        <f t="shared" si="0"/>
        <v>0</v>
      </c>
      <c r="V5" s="108">
        <f t="shared" si="0"/>
        <v>0</v>
      </c>
      <c r="W5" s="107">
        <f t="shared" si="0"/>
        <v>1023901</v>
      </c>
      <c r="X5" s="107">
        <f t="shared" si="0"/>
        <v>1485006</v>
      </c>
      <c r="Y5" s="108">
        <f t="shared" si="0"/>
        <v>-461105</v>
      </c>
      <c r="Z5" s="332">
        <f>+IF(X5&lt;&gt;0,+(Y5/X5)*100,0)</f>
        <v>-31.050716293402182</v>
      </c>
      <c r="AA5" s="110">
        <f>AA15+AA18+AA19+AA22+AA25+AA26+SUM(AA29:AA35)</f>
        <v>5940000</v>
      </c>
    </row>
    <row r="6" spans="1:27" ht="13.5">
      <c r="A6" s="334" t="s">
        <v>302</v>
      </c>
      <c r="B6" s="144"/>
      <c r="C6" s="61"/>
      <c r="D6" s="318"/>
      <c r="E6" s="61"/>
      <c r="F6" s="60"/>
      <c r="G6" s="60"/>
      <c r="H6" s="61"/>
      <c r="I6" s="61"/>
      <c r="J6" s="60"/>
      <c r="K6" s="60"/>
      <c r="L6" s="61"/>
      <c r="M6" s="61"/>
      <c r="N6" s="60"/>
      <c r="O6" s="60"/>
      <c r="P6" s="61"/>
      <c r="Q6" s="61"/>
      <c r="R6" s="60"/>
      <c r="S6" s="60"/>
      <c r="T6" s="61"/>
      <c r="U6" s="61"/>
      <c r="V6" s="61"/>
      <c r="W6" s="60"/>
      <c r="X6" s="60"/>
      <c r="Y6" s="61"/>
      <c r="Z6" s="141"/>
      <c r="AA6" s="63"/>
    </row>
    <row r="7" spans="1:27" ht="13.5">
      <c r="A7" s="334" t="s">
        <v>303</v>
      </c>
      <c r="B7" s="144"/>
      <c r="C7" s="61"/>
      <c r="D7" s="318"/>
      <c r="E7" s="61"/>
      <c r="F7" s="60"/>
      <c r="G7" s="60"/>
      <c r="H7" s="61"/>
      <c r="I7" s="61"/>
      <c r="J7" s="60"/>
      <c r="K7" s="60"/>
      <c r="L7" s="61"/>
      <c r="M7" s="61"/>
      <c r="N7" s="60"/>
      <c r="O7" s="60"/>
      <c r="P7" s="61"/>
      <c r="Q7" s="61"/>
      <c r="R7" s="60"/>
      <c r="S7" s="60"/>
      <c r="T7" s="61"/>
      <c r="U7" s="61"/>
      <c r="V7" s="61"/>
      <c r="W7" s="60"/>
      <c r="X7" s="60"/>
      <c r="Y7" s="61"/>
      <c r="Z7" s="141"/>
      <c r="AA7" s="63"/>
    </row>
    <row r="8" spans="1:27" ht="13.5">
      <c r="A8" s="334" t="s">
        <v>304</v>
      </c>
      <c r="B8" s="144"/>
      <c r="C8" s="61"/>
      <c r="D8" s="318"/>
      <c r="E8" s="61"/>
      <c r="F8" s="60"/>
      <c r="G8" s="60"/>
      <c r="H8" s="61"/>
      <c r="I8" s="61"/>
      <c r="J8" s="60"/>
      <c r="K8" s="60"/>
      <c r="L8" s="61"/>
      <c r="M8" s="61"/>
      <c r="N8" s="60"/>
      <c r="O8" s="60"/>
      <c r="P8" s="61"/>
      <c r="Q8" s="61"/>
      <c r="R8" s="60"/>
      <c r="S8" s="60"/>
      <c r="T8" s="61"/>
      <c r="U8" s="61"/>
      <c r="V8" s="61"/>
      <c r="W8" s="60"/>
      <c r="X8" s="60"/>
      <c r="Y8" s="61"/>
      <c r="Z8" s="141"/>
      <c r="AA8" s="63"/>
    </row>
    <row r="9" spans="1:27" ht="13.5">
      <c r="A9" s="334" t="s">
        <v>305</v>
      </c>
      <c r="B9" s="144"/>
      <c r="C9" s="61"/>
      <c r="D9" s="318"/>
      <c r="E9" s="61"/>
      <c r="F9" s="60"/>
      <c r="G9" s="60"/>
      <c r="H9" s="61"/>
      <c r="I9" s="61"/>
      <c r="J9" s="60"/>
      <c r="K9" s="60"/>
      <c r="L9" s="61"/>
      <c r="M9" s="61"/>
      <c r="N9" s="60"/>
      <c r="O9" s="60"/>
      <c r="P9" s="61"/>
      <c r="Q9" s="61"/>
      <c r="R9" s="60"/>
      <c r="S9" s="60"/>
      <c r="T9" s="61"/>
      <c r="U9" s="61"/>
      <c r="V9" s="61"/>
      <c r="W9" s="60"/>
      <c r="X9" s="60"/>
      <c r="Y9" s="61"/>
      <c r="Z9" s="141"/>
      <c r="AA9" s="63"/>
    </row>
    <row r="10" spans="1:27" ht="13.5">
      <c r="A10" s="334" t="s">
        <v>306</v>
      </c>
      <c r="B10" s="144"/>
      <c r="C10" s="61"/>
      <c r="D10" s="318"/>
      <c r="E10" s="61"/>
      <c r="F10" s="60"/>
      <c r="G10" s="60"/>
      <c r="H10" s="61"/>
      <c r="I10" s="61"/>
      <c r="J10" s="60"/>
      <c r="K10" s="60"/>
      <c r="L10" s="61"/>
      <c r="M10" s="61"/>
      <c r="N10" s="60"/>
      <c r="O10" s="60"/>
      <c r="P10" s="61"/>
      <c r="Q10" s="61"/>
      <c r="R10" s="60"/>
      <c r="S10" s="60"/>
      <c r="T10" s="61"/>
      <c r="U10" s="61"/>
      <c r="V10" s="61"/>
      <c r="W10" s="60"/>
      <c r="X10" s="60"/>
      <c r="Y10" s="61"/>
      <c r="Z10" s="141"/>
      <c r="AA10" s="63"/>
    </row>
    <row r="11" spans="1:27" ht="13.5">
      <c r="A11" s="334" t="s">
        <v>307</v>
      </c>
      <c r="B11" s="144"/>
      <c r="C11" s="61"/>
      <c r="D11" s="318"/>
      <c r="E11" s="61"/>
      <c r="F11" s="60"/>
      <c r="G11" s="60"/>
      <c r="H11" s="61"/>
      <c r="I11" s="61"/>
      <c r="J11" s="60"/>
      <c r="K11" s="60"/>
      <c r="L11" s="61"/>
      <c r="M11" s="61"/>
      <c r="N11" s="60"/>
      <c r="O11" s="60"/>
      <c r="P11" s="61"/>
      <c r="Q11" s="61"/>
      <c r="R11" s="60"/>
      <c r="S11" s="60"/>
      <c r="T11" s="61"/>
      <c r="U11" s="61"/>
      <c r="V11" s="61"/>
      <c r="W11" s="60"/>
      <c r="X11" s="60"/>
      <c r="Y11" s="61"/>
      <c r="Z11" s="141"/>
      <c r="AA11" s="63"/>
    </row>
    <row r="12" spans="1:27" ht="13.5">
      <c r="A12" s="334" t="s">
        <v>308</v>
      </c>
      <c r="B12" s="138"/>
      <c r="C12" s="61"/>
      <c r="D12" s="318"/>
      <c r="E12" s="61"/>
      <c r="F12" s="60"/>
      <c r="G12" s="60"/>
      <c r="H12" s="61"/>
      <c r="I12" s="61"/>
      <c r="J12" s="60"/>
      <c r="K12" s="60"/>
      <c r="L12" s="61"/>
      <c r="M12" s="61"/>
      <c r="N12" s="60"/>
      <c r="O12" s="60"/>
      <c r="P12" s="61"/>
      <c r="Q12" s="61"/>
      <c r="R12" s="60"/>
      <c r="S12" s="60"/>
      <c r="T12" s="61"/>
      <c r="U12" s="61"/>
      <c r="V12" s="61"/>
      <c r="W12" s="60"/>
      <c r="X12" s="60"/>
      <c r="Y12" s="61"/>
      <c r="Z12" s="141"/>
      <c r="AA12" s="63"/>
    </row>
    <row r="13" spans="1:27" ht="13.5">
      <c r="A13" s="334" t="s">
        <v>309</v>
      </c>
      <c r="B13" s="138"/>
      <c r="C13" s="197"/>
      <c r="D13" s="319"/>
      <c r="E13" s="197"/>
      <c r="F13" s="310"/>
      <c r="G13" s="310"/>
      <c r="H13" s="197"/>
      <c r="I13" s="197"/>
      <c r="J13" s="310"/>
      <c r="K13" s="310"/>
      <c r="L13" s="197"/>
      <c r="M13" s="197"/>
      <c r="N13" s="310"/>
      <c r="O13" s="310"/>
      <c r="P13" s="197"/>
      <c r="Q13" s="197"/>
      <c r="R13" s="310"/>
      <c r="S13" s="310"/>
      <c r="T13" s="197"/>
      <c r="U13" s="197"/>
      <c r="V13" s="197"/>
      <c r="W13" s="310"/>
      <c r="X13" s="310"/>
      <c r="Y13" s="197"/>
      <c r="Z13" s="184"/>
      <c r="AA13" s="267"/>
    </row>
    <row r="14" spans="1:27" ht="13.5">
      <c r="A14" s="334" t="s">
        <v>310</v>
      </c>
      <c r="B14" s="138"/>
      <c r="C14" s="84"/>
      <c r="D14" s="320"/>
      <c r="E14" s="84"/>
      <c r="F14" s="83"/>
      <c r="G14" s="83"/>
      <c r="H14" s="84"/>
      <c r="I14" s="84"/>
      <c r="J14" s="83"/>
      <c r="K14" s="83"/>
      <c r="L14" s="84"/>
      <c r="M14" s="84"/>
      <c r="N14" s="83"/>
      <c r="O14" s="83"/>
      <c r="P14" s="84"/>
      <c r="Q14" s="84"/>
      <c r="R14" s="83"/>
      <c r="S14" s="83"/>
      <c r="T14" s="84"/>
      <c r="U14" s="84"/>
      <c r="V14" s="84"/>
      <c r="W14" s="83"/>
      <c r="X14" s="83"/>
      <c r="Y14" s="84"/>
      <c r="Z14" s="312"/>
      <c r="AA14" s="86"/>
    </row>
    <row r="15" spans="1:27" ht="13.5">
      <c r="A15" s="335" t="s">
        <v>311</v>
      </c>
      <c r="B15" s="138"/>
      <c r="C15" s="61">
        <f aca="true" t="shared" si="1" ref="C15:Y15">SUM(C6:C14)</f>
        <v>0</v>
      </c>
      <c r="D15" s="318">
        <f t="shared" si="1"/>
        <v>0</v>
      </c>
      <c r="E15" s="61">
        <f t="shared" si="1"/>
        <v>0</v>
      </c>
      <c r="F15" s="60">
        <f t="shared" si="1"/>
        <v>0</v>
      </c>
      <c r="G15" s="60">
        <f t="shared" si="1"/>
        <v>0</v>
      </c>
      <c r="H15" s="61">
        <f t="shared" si="1"/>
        <v>0</v>
      </c>
      <c r="I15" s="61">
        <f t="shared" si="1"/>
        <v>0</v>
      </c>
      <c r="J15" s="60">
        <f t="shared" si="1"/>
        <v>0</v>
      </c>
      <c r="K15" s="60">
        <f t="shared" si="1"/>
        <v>0</v>
      </c>
      <c r="L15" s="61">
        <f t="shared" si="1"/>
        <v>0</v>
      </c>
      <c r="M15" s="61">
        <f t="shared" si="1"/>
        <v>0</v>
      </c>
      <c r="N15" s="60">
        <f t="shared" si="1"/>
        <v>0</v>
      </c>
      <c r="O15" s="60">
        <f t="shared" si="1"/>
        <v>0</v>
      </c>
      <c r="P15" s="61">
        <f t="shared" si="1"/>
        <v>0</v>
      </c>
      <c r="Q15" s="61">
        <f t="shared" si="1"/>
        <v>0</v>
      </c>
      <c r="R15" s="60">
        <f t="shared" si="1"/>
        <v>0</v>
      </c>
      <c r="S15" s="60">
        <f t="shared" si="1"/>
        <v>0</v>
      </c>
      <c r="T15" s="61">
        <f t="shared" si="1"/>
        <v>0</v>
      </c>
      <c r="U15" s="61">
        <f t="shared" si="1"/>
        <v>0</v>
      </c>
      <c r="V15" s="61">
        <f t="shared" si="1"/>
        <v>0</v>
      </c>
      <c r="W15" s="60">
        <f t="shared" si="1"/>
        <v>0</v>
      </c>
      <c r="X15" s="60">
        <f t="shared" si="1"/>
        <v>0</v>
      </c>
      <c r="Y15" s="61">
        <f t="shared" si="1"/>
        <v>0</v>
      </c>
      <c r="Z15" s="141">
        <f>+IF(X15&lt;&gt;0,+(Y15/X15)*100,0)</f>
        <v>0</v>
      </c>
      <c r="AA15" s="63">
        <f>SUM(AA6:AA14)</f>
        <v>0</v>
      </c>
    </row>
    <row r="16" spans="1:27" ht="13.5">
      <c r="A16" s="336" t="s">
        <v>312</v>
      </c>
      <c r="B16" s="337"/>
      <c r="C16" s="61"/>
      <c r="D16" s="318"/>
      <c r="E16" s="61">
        <v>500000</v>
      </c>
      <c r="F16" s="60">
        <v>500000</v>
      </c>
      <c r="G16" s="60">
        <v>687687</v>
      </c>
      <c r="H16" s="61"/>
      <c r="I16" s="61"/>
      <c r="J16" s="60">
        <v>687687</v>
      </c>
      <c r="K16" s="60"/>
      <c r="L16" s="61"/>
      <c r="M16" s="61"/>
      <c r="N16" s="60"/>
      <c r="O16" s="60"/>
      <c r="P16" s="61"/>
      <c r="Q16" s="61"/>
      <c r="R16" s="60"/>
      <c r="S16" s="60"/>
      <c r="T16" s="61"/>
      <c r="U16" s="61"/>
      <c r="V16" s="61"/>
      <c r="W16" s="60">
        <v>687687</v>
      </c>
      <c r="X16" s="60">
        <v>125001</v>
      </c>
      <c r="Y16" s="61">
        <v>562686</v>
      </c>
      <c r="Z16" s="141">
        <v>450.1452</v>
      </c>
      <c r="AA16" s="63">
        <v>500000</v>
      </c>
    </row>
    <row r="17" spans="1:27" ht="13.5">
      <c r="A17" s="336" t="s">
        <v>313</v>
      </c>
      <c r="B17" s="138"/>
      <c r="C17" s="84"/>
      <c r="D17" s="320"/>
      <c r="E17" s="84"/>
      <c r="F17" s="83"/>
      <c r="G17" s="83"/>
      <c r="H17" s="84"/>
      <c r="I17" s="84"/>
      <c r="J17" s="83"/>
      <c r="K17" s="83"/>
      <c r="L17" s="84"/>
      <c r="M17" s="84"/>
      <c r="N17" s="83"/>
      <c r="O17" s="83"/>
      <c r="P17" s="84"/>
      <c r="Q17" s="84"/>
      <c r="R17" s="83"/>
      <c r="S17" s="83"/>
      <c r="T17" s="84"/>
      <c r="U17" s="84"/>
      <c r="V17" s="84"/>
      <c r="W17" s="83"/>
      <c r="X17" s="83"/>
      <c r="Y17" s="84"/>
      <c r="Z17" s="312"/>
      <c r="AA17" s="86"/>
    </row>
    <row r="18" spans="1:27" ht="13.5">
      <c r="A18" s="335" t="s">
        <v>314</v>
      </c>
      <c r="B18" s="138"/>
      <c r="C18" s="321">
        <f aca="true" t="shared" si="2" ref="C18:Y18">SUM(C16:C17)</f>
        <v>0</v>
      </c>
      <c r="D18" s="322">
        <f t="shared" si="2"/>
        <v>0</v>
      </c>
      <c r="E18" s="321">
        <f t="shared" si="2"/>
        <v>500000</v>
      </c>
      <c r="F18" s="323">
        <f t="shared" si="2"/>
        <v>500000</v>
      </c>
      <c r="G18" s="323">
        <f t="shared" si="2"/>
        <v>687687</v>
      </c>
      <c r="H18" s="321">
        <f t="shared" si="2"/>
        <v>0</v>
      </c>
      <c r="I18" s="321">
        <f t="shared" si="2"/>
        <v>0</v>
      </c>
      <c r="J18" s="323">
        <f t="shared" si="2"/>
        <v>687687</v>
      </c>
      <c r="K18" s="323">
        <f t="shared" si="2"/>
        <v>0</v>
      </c>
      <c r="L18" s="321">
        <f t="shared" si="2"/>
        <v>0</v>
      </c>
      <c r="M18" s="321">
        <f t="shared" si="2"/>
        <v>0</v>
      </c>
      <c r="N18" s="323">
        <f t="shared" si="2"/>
        <v>0</v>
      </c>
      <c r="O18" s="323">
        <f t="shared" si="2"/>
        <v>0</v>
      </c>
      <c r="P18" s="321">
        <f t="shared" si="2"/>
        <v>0</v>
      </c>
      <c r="Q18" s="321">
        <f t="shared" si="2"/>
        <v>0</v>
      </c>
      <c r="R18" s="323">
        <f t="shared" si="2"/>
        <v>0</v>
      </c>
      <c r="S18" s="323">
        <f t="shared" si="2"/>
        <v>0</v>
      </c>
      <c r="T18" s="321">
        <f t="shared" si="2"/>
        <v>0</v>
      </c>
      <c r="U18" s="321">
        <f t="shared" si="2"/>
        <v>0</v>
      </c>
      <c r="V18" s="321">
        <f t="shared" si="2"/>
        <v>0</v>
      </c>
      <c r="W18" s="323">
        <f t="shared" si="2"/>
        <v>687687</v>
      </c>
      <c r="X18" s="323">
        <f t="shared" si="2"/>
        <v>125001</v>
      </c>
      <c r="Y18" s="321">
        <f t="shared" si="2"/>
        <v>562686</v>
      </c>
      <c r="Z18" s="313">
        <f>+IF(X18&lt;&gt;0,+(Y18/X18)*100,0)</f>
        <v>450.1451988384093</v>
      </c>
      <c r="AA18" s="324">
        <f>SUM(AA16:AA17)</f>
        <v>500000</v>
      </c>
    </row>
    <row r="19" spans="1:27" ht="13.5">
      <c r="A19" s="338" t="s">
        <v>477</v>
      </c>
      <c r="B19" s="138"/>
      <c r="C19" s="61"/>
      <c r="D19" s="318"/>
      <c r="E19" s="61"/>
      <c r="F19" s="60"/>
      <c r="G19" s="60"/>
      <c r="H19" s="61"/>
      <c r="I19" s="61"/>
      <c r="J19" s="60"/>
      <c r="K19" s="60"/>
      <c r="L19" s="61"/>
      <c r="M19" s="61"/>
      <c r="N19" s="60"/>
      <c r="O19" s="60"/>
      <c r="P19" s="61"/>
      <c r="Q19" s="61"/>
      <c r="R19" s="60"/>
      <c r="S19" s="60"/>
      <c r="T19" s="61"/>
      <c r="U19" s="61"/>
      <c r="V19" s="61"/>
      <c r="W19" s="60"/>
      <c r="X19" s="60"/>
      <c r="Y19" s="61"/>
      <c r="Z19" s="141"/>
      <c r="AA19" s="63"/>
    </row>
    <row r="20" spans="1:27" ht="13.5">
      <c r="A20" s="336" t="s">
        <v>316</v>
      </c>
      <c r="B20" s="138"/>
      <c r="C20" s="197"/>
      <c r="D20" s="319"/>
      <c r="E20" s="197"/>
      <c r="F20" s="310"/>
      <c r="G20" s="310"/>
      <c r="H20" s="197"/>
      <c r="I20" s="197"/>
      <c r="J20" s="310"/>
      <c r="K20" s="310"/>
      <c r="L20" s="197"/>
      <c r="M20" s="197"/>
      <c r="N20" s="310"/>
      <c r="O20" s="310"/>
      <c r="P20" s="197"/>
      <c r="Q20" s="197"/>
      <c r="R20" s="310"/>
      <c r="S20" s="310"/>
      <c r="T20" s="197"/>
      <c r="U20" s="197"/>
      <c r="V20" s="197"/>
      <c r="W20" s="310"/>
      <c r="X20" s="310"/>
      <c r="Y20" s="197"/>
      <c r="Z20" s="184"/>
      <c r="AA20" s="267"/>
    </row>
    <row r="21" spans="1:27" ht="13.5">
      <c r="A21" s="336" t="s">
        <v>317</v>
      </c>
      <c r="B21" s="138"/>
      <c r="C21" s="84"/>
      <c r="D21" s="320"/>
      <c r="E21" s="84"/>
      <c r="F21" s="83"/>
      <c r="G21" s="83"/>
      <c r="H21" s="84"/>
      <c r="I21" s="84"/>
      <c r="J21" s="83"/>
      <c r="K21" s="83"/>
      <c r="L21" s="84"/>
      <c r="M21" s="84"/>
      <c r="N21" s="83"/>
      <c r="O21" s="83"/>
      <c r="P21" s="84"/>
      <c r="Q21" s="84"/>
      <c r="R21" s="83"/>
      <c r="S21" s="83"/>
      <c r="T21" s="84"/>
      <c r="U21" s="84"/>
      <c r="V21" s="84"/>
      <c r="W21" s="83"/>
      <c r="X21" s="83"/>
      <c r="Y21" s="84"/>
      <c r="Z21" s="312"/>
      <c r="AA21" s="86"/>
    </row>
    <row r="22" spans="1:27" ht="13.5">
      <c r="A22" s="335" t="s">
        <v>318</v>
      </c>
      <c r="B22" s="138"/>
      <c r="C22" s="61">
        <f aca="true" t="shared" si="3" ref="C22:Y22">SUM(C20:C21)</f>
        <v>0</v>
      </c>
      <c r="D22" s="318">
        <f t="shared" si="3"/>
        <v>0</v>
      </c>
      <c r="E22" s="61">
        <f t="shared" si="3"/>
        <v>0</v>
      </c>
      <c r="F22" s="60">
        <f t="shared" si="3"/>
        <v>0</v>
      </c>
      <c r="G22" s="60">
        <f t="shared" si="3"/>
        <v>0</v>
      </c>
      <c r="H22" s="61">
        <f t="shared" si="3"/>
        <v>0</v>
      </c>
      <c r="I22" s="61">
        <f t="shared" si="3"/>
        <v>0</v>
      </c>
      <c r="J22" s="60">
        <f t="shared" si="3"/>
        <v>0</v>
      </c>
      <c r="K22" s="60">
        <f t="shared" si="3"/>
        <v>0</v>
      </c>
      <c r="L22" s="61">
        <f t="shared" si="3"/>
        <v>0</v>
      </c>
      <c r="M22" s="61">
        <f t="shared" si="3"/>
        <v>0</v>
      </c>
      <c r="N22" s="60">
        <f t="shared" si="3"/>
        <v>0</v>
      </c>
      <c r="O22" s="60">
        <f t="shared" si="3"/>
        <v>0</v>
      </c>
      <c r="P22" s="61">
        <f t="shared" si="3"/>
        <v>0</v>
      </c>
      <c r="Q22" s="61">
        <f t="shared" si="3"/>
        <v>0</v>
      </c>
      <c r="R22" s="60">
        <f t="shared" si="3"/>
        <v>0</v>
      </c>
      <c r="S22" s="60">
        <f t="shared" si="3"/>
        <v>0</v>
      </c>
      <c r="T22" s="61">
        <f t="shared" si="3"/>
        <v>0</v>
      </c>
      <c r="U22" s="61">
        <f t="shared" si="3"/>
        <v>0</v>
      </c>
      <c r="V22" s="61">
        <f t="shared" si="3"/>
        <v>0</v>
      </c>
      <c r="W22" s="60">
        <f t="shared" si="3"/>
        <v>0</v>
      </c>
      <c r="X22" s="60">
        <f t="shared" si="3"/>
        <v>0</v>
      </c>
      <c r="Y22" s="61">
        <f t="shared" si="3"/>
        <v>0</v>
      </c>
      <c r="Z22" s="141">
        <f>+IF(X22&lt;&gt;0,+(Y22/X22)*100,0)</f>
        <v>0</v>
      </c>
      <c r="AA22" s="63">
        <f>SUM(AA20:AA21)</f>
        <v>0</v>
      </c>
    </row>
    <row r="23" spans="1:27" ht="13.5">
      <c r="A23" s="336" t="s">
        <v>319</v>
      </c>
      <c r="B23" s="337"/>
      <c r="C23" s="61"/>
      <c r="D23" s="318"/>
      <c r="E23" s="61"/>
      <c r="F23" s="60"/>
      <c r="G23" s="60"/>
      <c r="H23" s="61"/>
      <c r="I23" s="61"/>
      <c r="J23" s="60"/>
      <c r="K23" s="60"/>
      <c r="L23" s="61"/>
      <c r="M23" s="61"/>
      <c r="N23" s="60"/>
      <c r="O23" s="60"/>
      <c r="P23" s="61"/>
      <c r="Q23" s="61"/>
      <c r="R23" s="60"/>
      <c r="S23" s="60"/>
      <c r="T23" s="61"/>
      <c r="U23" s="61"/>
      <c r="V23" s="61"/>
      <c r="W23" s="60"/>
      <c r="X23" s="60"/>
      <c r="Y23" s="61"/>
      <c r="Z23" s="141"/>
      <c r="AA23" s="63"/>
    </row>
    <row r="24" spans="1:27" ht="13.5">
      <c r="A24" s="336" t="s">
        <v>86</v>
      </c>
      <c r="B24" s="138"/>
      <c r="C24" s="84"/>
      <c r="D24" s="320"/>
      <c r="E24" s="84"/>
      <c r="F24" s="83"/>
      <c r="G24" s="83"/>
      <c r="H24" s="84"/>
      <c r="I24" s="84"/>
      <c r="J24" s="83"/>
      <c r="K24" s="83"/>
      <c r="L24" s="84"/>
      <c r="M24" s="84"/>
      <c r="N24" s="83"/>
      <c r="O24" s="83"/>
      <c r="P24" s="84"/>
      <c r="Q24" s="84"/>
      <c r="R24" s="83"/>
      <c r="S24" s="83"/>
      <c r="T24" s="84"/>
      <c r="U24" s="84"/>
      <c r="V24" s="84"/>
      <c r="W24" s="83"/>
      <c r="X24" s="83"/>
      <c r="Y24" s="84"/>
      <c r="Z24" s="312"/>
      <c r="AA24" s="86"/>
    </row>
    <row r="25" spans="1:27" ht="13.5">
      <c r="A25" s="335" t="s">
        <v>478</v>
      </c>
      <c r="B25" s="138"/>
      <c r="C25" s="321">
        <f aca="true" t="shared" si="4" ref="C25:Y25">SUM(C23:C24)</f>
        <v>0</v>
      </c>
      <c r="D25" s="322">
        <f t="shared" si="4"/>
        <v>0</v>
      </c>
      <c r="E25" s="321">
        <f t="shared" si="4"/>
        <v>0</v>
      </c>
      <c r="F25" s="323">
        <f t="shared" si="4"/>
        <v>0</v>
      </c>
      <c r="G25" s="323">
        <f t="shared" si="4"/>
        <v>0</v>
      </c>
      <c r="H25" s="321">
        <f t="shared" si="4"/>
        <v>0</v>
      </c>
      <c r="I25" s="321">
        <f t="shared" si="4"/>
        <v>0</v>
      </c>
      <c r="J25" s="323">
        <f t="shared" si="4"/>
        <v>0</v>
      </c>
      <c r="K25" s="323">
        <f t="shared" si="4"/>
        <v>0</v>
      </c>
      <c r="L25" s="321">
        <f t="shared" si="4"/>
        <v>0</v>
      </c>
      <c r="M25" s="321">
        <f t="shared" si="4"/>
        <v>0</v>
      </c>
      <c r="N25" s="323">
        <f t="shared" si="4"/>
        <v>0</v>
      </c>
      <c r="O25" s="323">
        <f t="shared" si="4"/>
        <v>0</v>
      </c>
      <c r="P25" s="321">
        <f t="shared" si="4"/>
        <v>0</v>
      </c>
      <c r="Q25" s="321">
        <f t="shared" si="4"/>
        <v>0</v>
      </c>
      <c r="R25" s="323">
        <f t="shared" si="4"/>
        <v>0</v>
      </c>
      <c r="S25" s="323">
        <f t="shared" si="4"/>
        <v>0</v>
      </c>
      <c r="T25" s="321">
        <f t="shared" si="4"/>
        <v>0</v>
      </c>
      <c r="U25" s="321">
        <f t="shared" si="4"/>
        <v>0</v>
      </c>
      <c r="V25" s="321">
        <f t="shared" si="4"/>
        <v>0</v>
      </c>
      <c r="W25" s="323">
        <f t="shared" si="4"/>
        <v>0</v>
      </c>
      <c r="X25" s="323">
        <f t="shared" si="4"/>
        <v>0</v>
      </c>
      <c r="Y25" s="321">
        <f t="shared" si="4"/>
        <v>0</v>
      </c>
      <c r="Z25" s="313">
        <f>+IF(X25&lt;&gt;0,+(Y25/X25)*100,0)</f>
        <v>0</v>
      </c>
      <c r="AA25" s="324">
        <f>SUM(AA23:AA24)</f>
        <v>0</v>
      </c>
    </row>
    <row r="26" spans="1:27" ht="13.5">
      <c r="A26" s="338" t="s">
        <v>321</v>
      </c>
      <c r="B26" s="138"/>
      <c r="C26" s="61"/>
      <c r="D26" s="318"/>
      <c r="E26" s="61"/>
      <c r="F26" s="60"/>
      <c r="G26" s="60"/>
      <c r="H26" s="61"/>
      <c r="I26" s="61"/>
      <c r="J26" s="60"/>
      <c r="K26" s="60"/>
      <c r="L26" s="61"/>
      <c r="M26" s="61"/>
      <c r="N26" s="60"/>
      <c r="O26" s="60"/>
      <c r="P26" s="61"/>
      <c r="Q26" s="61"/>
      <c r="R26" s="60"/>
      <c r="S26" s="60"/>
      <c r="T26" s="61"/>
      <c r="U26" s="61"/>
      <c r="V26" s="61"/>
      <c r="W26" s="60"/>
      <c r="X26" s="60"/>
      <c r="Y26" s="61"/>
      <c r="Z26" s="141"/>
      <c r="AA26" s="63"/>
    </row>
    <row r="27" spans="1:27" ht="13.5">
      <c r="A27" s="336" t="s">
        <v>322</v>
      </c>
      <c r="B27" s="138"/>
      <c r="C27" s="197"/>
      <c r="D27" s="319"/>
      <c r="E27" s="197"/>
      <c r="F27" s="310"/>
      <c r="G27" s="310"/>
      <c r="H27" s="197"/>
      <c r="I27" s="197"/>
      <c r="J27" s="310"/>
      <c r="K27" s="310"/>
      <c r="L27" s="197"/>
      <c r="M27" s="197"/>
      <c r="N27" s="310"/>
      <c r="O27" s="310"/>
      <c r="P27" s="197"/>
      <c r="Q27" s="197"/>
      <c r="R27" s="310"/>
      <c r="S27" s="310"/>
      <c r="T27" s="197"/>
      <c r="U27" s="197"/>
      <c r="V27" s="197"/>
      <c r="W27" s="310"/>
      <c r="X27" s="310"/>
      <c r="Y27" s="197"/>
      <c r="Z27" s="184"/>
      <c r="AA27" s="267"/>
    </row>
    <row r="28" spans="1:27" ht="13.5">
      <c r="A28" s="336" t="s">
        <v>323</v>
      </c>
      <c r="B28" s="138"/>
      <c r="C28" s="84"/>
      <c r="D28" s="320"/>
      <c r="E28" s="84"/>
      <c r="F28" s="83"/>
      <c r="G28" s="83"/>
      <c r="H28" s="84"/>
      <c r="I28" s="84"/>
      <c r="J28" s="83"/>
      <c r="K28" s="83"/>
      <c r="L28" s="84"/>
      <c r="M28" s="84"/>
      <c r="N28" s="83"/>
      <c r="O28" s="83"/>
      <c r="P28" s="84"/>
      <c r="Q28" s="84"/>
      <c r="R28" s="83"/>
      <c r="S28" s="83"/>
      <c r="T28" s="84"/>
      <c r="U28" s="84"/>
      <c r="V28" s="84"/>
      <c r="W28" s="83"/>
      <c r="X28" s="83"/>
      <c r="Y28" s="84"/>
      <c r="Z28" s="312"/>
      <c r="AA28" s="86"/>
    </row>
    <row r="29" spans="1:27" ht="13.5">
      <c r="A29" s="335" t="s">
        <v>324</v>
      </c>
      <c r="B29" s="138"/>
      <c r="C29" s="61">
        <f aca="true" t="shared" si="5" ref="C29:Y29">SUM(C27:C28)</f>
        <v>0</v>
      </c>
      <c r="D29" s="318">
        <f t="shared" si="5"/>
        <v>0</v>
      </c>
      <c r="E29" s="61">
        <f t="shared" si="5"/>
        <v>0</v>
      </c>
      <c r="F29" s="60">
        <f t="shared" si="5"/>
        <v>0</v>
      </c>
      <c r="G29" s="60">
        <f t="shared" si="5"/>
        <v>0</v>
      </c>
      <c r="H29" s="61">
        <f t="shared" si="5"/>
        <v>0</v>
      </c>
      <c r="I29" s="61">
        <f t="shared" si="5"/>
        <v>0</v>
      </c>
      <c r="J29" s="60">
        <f t="shared" si="5"/>
        <v>0</v>
      </c>
      <c r="K29" s="60">
        <f t="shared" si="5"/>
        <v>0</v>
      </c>
      <c r="L29" s="61">
        <f t="shared" si="5"/>
        <v>0</v>
      </c>
      <c r="M29" s="61">
        <f t="shared" si="5"/>
        <v>0</v>
      </c>
      <c r="N29" s="60">
        <f t="shared" si="5"/>
        <v>0</v>
      </c>
      <c r="O29" s="60">
        <f t="shared" si="5"/>
        <v>0</v>
      </c>
      <c r="P29" s="61">
        <f t="shared" si="5"/>
        <v>0</v>
      </c>
      <c r="Q29" s="61">
        <f t="shared" si="5"/>
        <v>0</v>
      </c>
      <c r="R29" s="60">
        <f t="shared" si="5"/>
        <v>0</v>
      </c>
      <c r="S29" s="60">
        <f t="shared" si="5"/>
        <v>0</v>
      </c>
      <c r="T29" s="61">
        <f t="shared" si="5"/>
        <v>0</v>
      </c>
      <c r="U29" s="61">
        <f t="shared" si="5"/>
        <v>0</v>
      </c>
      <c r="V29" s="61">
        <f t="shared" si="5"/>
        <v>0</v>
      </c>
      <c r="W29" s="60">
        <f t="shared" si="5"/>
        <v>0</v>
      </c>
      <c r="X29" s="60">
        <f t="shared" si="5"/>
        <v>0</v>
      </c>
      <c r="Y29" s="61">
        <f t="shared" si="5"/>
        <v>0</v>
      </c>
      <c r="Z29" s="141">
        <f>+IF(X29&lt;&gt;0,+(Y29/X29)*100,0)</f>
        <v>0</v>
      </c>
      <c r="AA29" s="63">
        <f>SUM(AA27:AA28)</f>
        <v>0</v>
      </c>
    </row>
    <row r="30" spans="1:27" ht="13.5">
      <c r="A30" s="339" t="s">
        <v>325</v>
      </c>
      <c r="B30" s="138"/>
      <c r="C30" s="197"/>
      <c r="D30" s="319"/>
      <c r="E30" s="197">
        <v>740000</v>
      </c>
      <c r="F30" s="310">
        <v>740000</v>
      </c>
      <c r="G30" s="310"/>
      <c r="H30" s="197"/>
      <c r="I30" s="197"/>
      <c r="J30" s="310"/>
      <c r="K30" s="310"/>
      <c r="L30" s="197"/>
      <c r="M30" s="197"/>
      <c r="N30" s="310"/>
      <c r="O30" s="310"/>
      <c r="P30" s="197"/>
      <c r="Q30" s="197"/>
      <c r="R30" s="310"/>
      <c r="S30" s="310"/>
      <c r="T30" s="197"/>
      <c r="U30" s="197"/>
      <c r="V30" s="197"/>
      <c r="W30" s="310"/>
      <c r="X30" s="310">
        <v>185004</v>
      </c>
      <c r="Y30" s="197">
        <v>-185004</v>
      </c>
      <c r="Z30" s="184">
        <v>-100</v>
      </c>
      <c r="AA30" s="267">
        <v>740000</v>
      </c>
    </row>
    <row r="31" spans="1:27" ht="13.5">
      <c r="A31" s="338" t="s">
        <v>326</v>
      </c>
      <c r="B31" s="138"/>
      <c r="C31" s="61"/>
      <c r="D31" s="318"/>
      <c r="E31" s="61">
        <v>500000</v>
      </c>
      <c r="F31" s="60">
        <v>500000</v>
      </c>
      <c r="G31" s="60">
        <v>336214</v>
      </c>
      <c r="H31" s="61"/>
      <c r="I31" s="61"/>
      <c r="J31" s="60">
        <v>336214</v>
      </c>
      <c r="K31" s="60"/>
      <c r="L31" s="61"/>
      <c r="M31" s="61"/>
      <c r="N31" s="60"/>
      <c r="O31" s="60"/>
      <c r="P31" s="61"/>
      <c r="Q31" s="61"/>
      <c r="R31" s="60"/>
      <c r="S31" s="60"/>
      <c r="T31" s="61"/>
      <c r="U31" s="61"/>
      <c r="V31" s="61"/>
      <c r="W31" s="60">
        <v>336214</v>
      </c>
      <c r="X31" s="60">
        <v>125001</v>
      </c>
      <c r="Y31" s="61">
        <v>211213</v>
      </c>
      <c r="Z31" s="141">
        <v>168.969</v>
      </c>
      <c r="AA31" s="63">
        <v>500000</v>
      </c>
    </row>
    <row r="32" spans="1:27" ht="13.5">
      <c r="A32" s="338" t="s">
        <v>327</v>
      </c>
      <c r="B32" s="138"/>
      <c r="C32" s="61"/>
      <c r="D32" s="318"/>
      <c r="E32" s="61">
        <v>2200000</v>
      </c>
      <c r="F32" s="60">
        <v>2200000</v>
      </c>
      <c r="G32" s="60"/>
      <c r="H32" s="61"/>
      <c r="I32" s="61"/>
      <c r="J32" s="60"/>
      <c r="K32" s="60"/>
      <c r="L32" s="61"/>
      <c r="M32" s="61"/>
      <c r="N32" s="60"/>
      <c r="O32" s="60"/>
      <c r="P32" s="61"/>
      <c r="Q32" s="61"/>
      <c r="R32" s="60"/>
      <c r="S32" s="60"/>
      <c r="T32" s="61"/>
      <c r="U32" s="61"/>
      <c r="V32" s="61"/>
      <c r="W32" s="60"/>
      <c r="X32" s="60">
        <v>549999</v>
      </c>
      <c r="Y32" s="61">
        <v>-549999</v>
      </c>
      <c r="Z32" s="141">
        <v>-100</v>
      </c>
      <c r="AA32" s="63">
        <v>2200000</v>
      </c>
    </row>
    <row r="33" spans="1:27" ht="13.5">
      <c r="A33" s="339" t="s">
        <v>328</v>
      </c>
      <c r="B33" s="337"/>
      <c r="C33" s="61"/>
      <c r="D33" s="318"/>
      <c r="E33" s="61">
        <v>2000000</v>
      </c>
      <c r="F33" s="60">
        <v>2000000</v>
      </c>
      <c r="G33" s="60"/>
      <c r="H33" s="61"/>
      <c r="I33" s="61"/>
      <c r="J33" s="60"/>
      <c r="K33" s="60"/>
      <c r="L33" s="61"/>
      <c r="M33" s="61"/>
      <c r="N33" s="60"/>
      <c r="O33" s="60"/>
      <c r="P33" s="61"/>
      <c r="Q33" s="61"/>
      <c r="R33" s="60"/>
      <c r="S33" s="60"/>
      <c r="T33" s="61"/>
      <c r="U33" s="61"/>
      <c r="V33" s="61"/>
      <c r="W33" s="60"/>
      <c r="X33" s="60">
        <v>500001</v>
      </c>
      <c r="Y33" s="61">
        <v>-500001</v>
      </c>
      <c r="Z33" s="141">
        <v>-100</v>
      </c>
      <c r="AA33" s="63">
        <v>2000000</v>
      </c>
    </row>
    <row r="34" spans="1:27" ht="13.5">
      <c r="A34" s="338" t="s">
        <v>329</v>
      </c>
      <c r="B34" s="138"/>
      <c r="C34" s="61"/>
      <c r="D34" s="318"/>
      <c r="E34" s="61"/>
      <c r="F34" s="60"/>
      <c r="G34" s="60"/>
      <c r="H34" s="61"/>
      <c r="I34" s="61"/>
      <c r="J34" s="60"/>
      <c r="K34" s="60"/>
      <c r="L34" s="61"/>
      <c r="M34" s="61"/>
      <c r="N34" s="60"/>
      <c r="O34" s="60"/>
      <c r="P34" s="61"/>
      <c r="Q34" s="61"/>
      <c r="R34" s="60"/>
      <c r="S34" s="60"/>
      <c r="T34" s="61"/>
      <c r="U34" s="61"/>
      <c r="V34" s="61"/>
      <c r="W34" s="60"/>
      <c r="X34" s="60"/>
      <c r="Y34" s="61"/>
      <c r="Z34" s="141"/>
      <c r="AA34" s="63"/>
    </row>
    <row r="35" spans="1:27" ht="13.5">
      <c r="A35" s="338" t="s">
        <v>330</v>
      </c>
      <c r="B35" s="138"/>
      <c r="C35" s="84"/>
      <c r="D35" s="320"/>
      <c r="E35" s="84"/>
      <c r="F35" s="83"/>
      <c r="G35" s="83"/>
      <c r="H35" s="84"/>
      <c r="I35" s="84"/>
      <c r="J35" s="83"/>
      <c r="K35" s="83"/>
      <c r="L35" s="84"/>
      <c r="M35" s="84"/>
      <c r="N35" s="83"/>
      <c r="O35" s="83"/>
      <c r="P35" s="84"/>
      <c r="Q35" s="84"/>
      <c r="R35" s="83"/>
      <c r="S35" s="83"/>
      <c r="T35" s="84"/>
      <c r="U35" s="84"/>
      <c r="V35" s="84"/>
      <c r="W35" s="83"/>
      <c r="X35" s="83"/>
      <c r="Y35" s="84"/>
      <c r="Z35" s="312"/>
      <c r="AA35" s="86"/>
    </row>
    <row r="36" spans="1:27" ht="4.5" customHeight="1">
      <c r="A36" s="340"/>
      <c r="B36" s="138"/>
      <c r="C36" s="61"/>
      <c r="D36" s="318"/>
      <c r="E36" s="61"/>
      <c r="F36" s="60"/>
      <c r="G36" s="60"/>
      <c r="H36" s="61"/>
      <c r="I36" s="61"/>
      <c r="J36" s="60"/>
      <c r="K36" s="60"/>
      <c r="L36" s="61"/>
      <c r="M36" s="61"/>
      <c r="N36" s="60"/>
      <c r="O36" s="60"/>
      <c r="P36" s="61"/>
      <c r="Q36" s="61"/>
      <c r="R36" s="60"/>
      <c r="S36" s="60"/>
      <c r="T36" s="61"/>
      <c r="U36" s="61"/>
      <c r="V36" s="61"/>
      <c r="W36" s="60"/>
      <c r="X36" s="60"/>
      <c r="Y36" s="61"/>
      <c r="Z36" s="141"/>
      <c r="AA36" s="63"/>
    </row>
    <row r="37" spans="1:27" ht="13.5">
      <c r="A37" s="333" t="s">
        <v>331</v>
      </c>
      <c r="B37" s="138" t="s">
        <v>100</v>
      </c>
      <c r="C37" s="108">
        <f aca="true" t="shared" si="6" ref="C37:Y37">C47+C50+C51+C54+C57+C58+SUM(C61:C67)</f>
        <v>0</v>
      </c>
      <c r="D37" s="331">
        <f t="shared" si="6"/>
        <v>0</v>
      </c>
      <c r="E37" s="108">
        <f t="shared" si="6"/>
        <v>0</v>
      </c>
      <c r="F37" s="107">
        <f t="shared" si="6"/>
        <v>0</v>
      </c>
      <c r="G37" s="107">
        <f t="shared" si="6"/>
        <v>0</v>
      </c>
      <c r="H37" s="108">
        <f t="shared" si="6"/>
        <v>0</v>
      </c>
      <c r="I37" s="108">
        <f t="shared" si="6"/>
        <v>0</v>
      </c>
      <c r="J37" s="107">
        <f t="shared" si="6"/>
        <v>0</v>
      </c>
      <c r="K37" s="107">
        <f t="shared" si="6"/>
        <v>0</v>
      </c>
      <c r="L37" s="108">
        <f t="shared" si="6"/>
        <v>0</v>
      </c>
      <c r="M37" s="108">
        <f t="shared" si="6"/>
        <v>0</v>
      </c>
      <c r="N37" s="107">
        <f t="shared" si="6"/>
        <v>0</v>
      </c>
      <c r="O37" s="107">
        <f t="shared" si="6"/>
        <v>0</v>
      </c>
      <c r="P37" s="108">
        <f t="shared" si="6"/>
        <v>0</v>
      </c>
      <c r="Q37" s="108">
        <f t="shared" si="6"/>
        <v>0</v>
      </c>
      <c r="R37" s="107">
        <f t="shared" si="6"/>
        <v>0</v>
      </c>
      <c r="S37" s="107">
        <f t="shared" si="6"/>
        <v>0</v>
      </c>
      <c r="T37" s="108">
        <f t="shared" si="6"/>
        <v>0</v>
      </c>
      <c r="U37" s="108">
        <f t="shared" si="6"/>
        <v>0</v>
      </c>
      <c r="V37" s="108">
        <f t="shared" si="6"/>
        <v>0</v>
      </c>
      <c r="W37" s="107">
        <f t="shared" si="6"/>
        <v>0</v>
      </c>
      <c r="X37" s="107">
        <f t="shared" si="6"/>
        <v>0</v>
      </c>
      <c r="Y37" s="108">
        <f t="shared" si="6"/>
        <v>0</v>
      </c>
      <c r="Z37" s="332">
        <f>+IF(X37&lt;&gt;0,+(Y37/X37)*100,0)</f>
        <v>0</v>
      </c>
      <c r="AA37" s="110">
        <f>AA47+AA50+AA51+AA54+AA57+AA58+SUM(AA61:AA67)</f>
        <v>0</v>
      </c>
    </row>
    <row r="38" spans="1:27" ht="13.5">
      <c r="A38" s="334" t="s">
        <v>302</v>
      </c>
      <c r="B38" s="144"/>
      <c r="C38" s="61"/>
      <c r="D38" s="318"/>
      <c r="E38" s="61"/>
      <c r="F38" s="60"/>
      <c r="G38" s="60"/>
      <c r="H38" s="61"/>
      <c r="I38" s="61"/>
      <c r="J38" s="60"/>
      <c r="K38" s="60"/>
      <c r="L38" s="61"/>
      <c r="M38" s="61"/>
      <c r="N38" s="60"/>
      <c r="O38" s="60"/>
      <c r="P38" s="61"/>
      <c r="Q38" s="61"/>
      <c r="R38" s="60"/>
      <c r="S38" s="60"/>
      <c r="T38" s="61"/>
      <c r="U38" s="61"/>
      <c r="V38" s="61"/>
      <c r="W38" s="60"/>
      <c r="X38" s="60"/>
      <c r="Y38" s="61"/>
      <c r="Z38" s="141"/>
      <c r="AA38" s="63"/>
    </row>
    <row r="39" spans="1:27" ht="13.5">
      <c r="A39" s="334" t="s">
        <v>303</v>
      </c>
      <c r="B39" s="144"/>
      <c r="C39" s="61"/>
      <c r="D39" s="318"/>
      <c r="E39" s="61"/>
      <c r="F39" s="60"/>
      <c r="G39" s="60"/>
      <c r="H39" s="61"/>
      <c r="I39" s="61"/>
      <c r="J39" s="60"/>
      <c r="K39" s="60"/>
      <c r="L39" s="61"/>
      <c r="M39" s="61"/>
      <c r="N39" s="60"/>
      <c r="O39" s="60"/>
      <c r="P39" s="61"/>
      <c r="Q39" s="61"/>
      <c r="R39" s="60"/>
      <c r="S39" s="60"/>
      <c r="T39" s="61"/>
      <c r="U39" s="61"/>
      <c r="V39" s="61"/>
      <c r="W39" s="60"/>
      <c r="X39" s="60"/>
      <c r="Y39" s="61"/>
      <c r="Z39" s="141"/>
      <c r="AA39" s="63"/>
    </row>
    <row r="40" spans="1:27" ht="13.5">
      <c r="A40" s="334" t="s">
        <v>304</v>
      </c>
      <c r="B40" s="144"/>
      <c r="C40" s="61"/>
      <c r="D40" s="318"/>
      <c r="E40" s="61"/>
      <c r="F40" s="60"/>
      <c r="G40" s="60"/>
      <c r="H40" s="61"/>
      <c r="I40" s="61"/>
      <c r="J40" s="60"/>
      <c r="K40" s="60"/>
      <c r="L40" s="61"/>
      <c r="M40" s="61"/>
      <c r="N40" s="60"/>
      <c r="O40" s="60"/>
      <c r="P40" s="61"/>
      <c r="Q40" s="61"/>
      <c r="R40" s="60"/>
      <c r="S40" s="60"/>
      <c r="T40" s="61"/>
      <c r="U40" s="61"/>
      <c r="V40" s="61"/>
      <c r="W40" s="60"/>
      <c r="X40" s="60"/>
      <c r="Y40" s="61"/>
      <c r="Z40" s="141"/>
      <c r="AA40" s="63"/>
    </row>
    <row r="41" spans="1:27" ht="13.5">
      <c r="A41" s="334" t="s">
        <v>305</v>
      </c>
      <c r="B41" s="144"/>
      <c r="C41" s="61"/>
      <c r="D41" s="318"/>
      <c r="E41" s="61"/>
      <c r="F41" s="60"/>
      <c r="G41" s="60"/>
      <c r="H41" s="61"/>
      <c r="I41" s="61"/>
      <c r="J41" s="60"/>
      <c r="K41" s="60"/>
      <c r="L41" s="61"/>
      <c r="M41" s="61"/>
      <c r="N41" s="60"/>
      <c r="O41" s="60"/>
      <c r="P41" s="61"/>
      <c r="Q41" s="61"/>
      <c r="R41" s="60"/>
      <c r="S41" s="60"/>
      <c r="T41" s="61"/>
      <c r="U41" s="61"/>
      <c r="V41" s="61"/>
      <c r="W41" s="60"/>
      <c r="X41" s="60"/>
      <c r="Y41" s="61"/>
      <c r="Z41" s="141"/>
      <c r="AA41" s="63"/>
    </row>
    <row r="42" spans="1:27" ht="13.5">
      <c r="A42" s="334" t="s">
        <v>306</v>
      </c>
      <c r="B42" s="144"/>
      <c r="C42" s="61"/>
      <c r="D42" s="318"/>
      <c r="E42" s="61"/>
      <c r="F42" s="60"/>
      <c r="G42" s="60"/>
      <c r="H42" s="61"/>
      <c r="I42" s="61"/>
      <c r="J42" s="60"/>
      <c r="K42" s="60"/>
      <c r="L42" s="61"/>
      <c r="M42" s="61"/>
      <c r="N42" s="60"/>
      <c r="O42" s="60"/>
      <c r="P42" s="61"/>
      <c r="Q42" s="61"/>
      <c r="R42" s="60"/>
      <c r="S42" s="60"/>
      <c r="T42" s="61"/>
      <c r="U42" s="61"/>
      <c r="V42" s="61"/>
      <c r="W42" s="60"/>
      <c r="X42" s="60"/>
      <c r="Y42" s="61"/>
      <c r="Z42" s="141"/>
      <c r="AA42" s="63"/>
    </row>
    <row r="43" spans="1:27" ht="13.5">
      <c r="A43" s="334" t="s">
        <v>307</v>
      </c>
      <c r="B43" s="144"/>
      <c r="C43" s="61"/>
      <c r="D43" s="318"/>
      <c r="E43" s="61"/>
      <c r="F43" s="60"/>
      <c r="G43" s="60"/>
      <c r="H43" s="61"/>
      <c r="I43" s="61"/>
      <c r="J43" s="60"/>
      <c r="K43" s="60"/>
      <c r="L43" s="61"/>
      <c r="M43" s="61"/>
      <c r="N43" s="60"/>
      <c r="O43" s="60"/>
      <c r="P43" s="61"/>
      <c r="Q43" s="61"/>
      <c r="R43" s="60"/>
      <c r="S43" s="60"/>
      <c r="T43" s="61"/>
      <c r="U43" s="61"/>
      <c r="V43" s="61"/>
      <c r="W43" s="60"/>
      <c r="X43" s="60"/>
      <c r="Y43" s="61"/>
      <c r="Z43" s="141"/>
      <c r="AA43" s="63"/>
    </row>
    <row r="44" spans="1:27" ht="13.5">
      <c r="A44" s="334" t="s">
        <v>308</v>
      </c>
      <c r="B44" s="138"/>
      <c r="C44" s="61"/>
      <c r="D44" s="318"/>
      <c r="E44" s="61"/>
      <c r="F44" s="60"/>
      <c r="G44" s="60"/>
      <c r="H44" s="61"/>
      <c r="I44" s="61"/>
      <c r="J44" s="60"/>
      <c r="K44" s="60"/>
      <c r="L44" s="61"/>
      <c r="M44" s="61"/>
      <c r="N44" s="60"/>
      <c r="O44" s="60"/>
      <c r="P44" s="61"/>
      <c r="Q44" s="61"/>
      <c r="R44" s="60"/>
      <c r="S44" s="60"/>
      <c r="T44" s="61"/>
      <c r="U44" s="61"/>
      <c r="V44" s="61"/>
      <c r="W44" s="60"/>
      <c r="X44" s="60"/>
      <c r="Y44" s="61"/>
      <c r="Z44" s="141"/>
      <c r="AA44" s="63"/>
    </row>
    <row r="45" spans="1:27" ht="13.5">
      <c r="A45" s="334" t="s">
        <v>309</v>
      </c>
      <c r="B45" s="138"/>
      <c r="C45" s="197"/>
      <c r="D45" s="319"/>
      <c r="E45" s="197"/>
      <c r="F45" s="310"/>
      <c r="G45" s="310"/>
      <c r="H45" s="197"/>
      <c r="I45" s="197"/>
      <c r="J45" s="310"/>
      <c r="K45" s="310"/>
      <c r="L45" s="197"/>
      <c r="M45" s="197"/>
      <c r="N45" s="310"/>
      <c r="O45" s="310"/>
      <c r="P45" s="197"/>
      <c r="Q45" s="197"/>
      <c r="R45" s="310"/>
      <c r="S45" s="310"/>
      <c r="T45" s="197"/>
      <c r="U45" s="197"/>
      <c r="V45" s="197"/>
      <c r="W45" s="310"/>
      <c r="X45" s="310"/>
      <c r="Y45" s="197"/>
      <c r="Z45" s="184"/>
      <c r="AA45" s="267"/>
    </row>
    <row r="46" spans="1:27" ht="13.5">
      <c r="A46" s="334" t="s">
        <v>310</v>
      </c>
      <c r="B46" s="138"/>
      <c r="C46" s="84"/>
      <c r="D46" s="320"/>
      <c r="E46" s="84"/>
      <c r="F46" s="83"/>
      <c r="G46" s="83"/>
      <c r="H46" s="84"/>
      <c r="I46" s="84"/>
      <c r="J46" s="83"/>
      <c r="K46" s="83"/>
      <c r="L46" s="84"/>
      <c r="M46" s="84"/>
      <c r="N46" s="83"/>
      <c r="O46" s="83"/>
      <c r="P46" s="84"/>
      <c r="Q46" s="84"/>
      <c r="R46" s="83"/>
      <c r="S46" s="83"/>
      <c r="T46" s="84"/>
      <c r="U46" s="84"/>
      <c r="V46" s="84"/>
      <c r="W46" s="83"/>
      <c r="X46" s="83"/>
      <c r="Y46" s="84"/>
      <c r="Z46" s="312"/>
      <c r="AA46" s="86"/>
    </row>
    <row r="47" spans="1:27" ht="13.5">
      <c r="A47" s="335" t="s">
        <v>311</v>
      </c>
      <c r="B47" s="138"/>
      <c r="C47" s="61">
        <f aca="true" t="shared" si="7" ref="C47:Y47">SUM(C38:C46)</f>
        <v>0</v>
      </c>
      <c r="D47" s="318">
        <f t="shared" si="7"/>
        <v>0</v>
      </c>
      <c r="E47" s="61">
        <f t="shared" si="7"/>
        <v>0</v>
      </c>
      <c r="F47" s="60">
        <f t="shared" si="7"/>
        <v>0</v>
      </c>
      <c r="G47" s="60">
        <f t="shared" si="7"/>
        <v>0</v>
      </c>
      <c r="H47" s="61">
        <f t="shared" si="7"/>
        <v>0</v>
      </c>
      <c r="I47" s="61">
        <f t="shared" si="7"/>
        <v>0</v>
      </c>
      <c r="J47" s="60">
        <f t="shared" si="7"/>
        <v>0</v>
      </c>
      <c r="K47" s="60">
        <f t="shared" si="7"/>
        <v>0</v>
      </c>
      <c r="L47" s="61">
        <f t="shared" si="7"/>
        <v>0</v>
      </c>
      <c r="M47" s="61">
        <f t="shared" si="7"/>
        <v>0</v>
      </c>
      <c r="N47" s="60">
        <f t="shared" si="7"/>
        <v>0</v>
      </c>
      <c r="O47" s="60">
        <f t="shared" si="7"/>
        <v>0</v>
      </c>
      <c r="P47" s="61">
        <f t="shared" si="7"/>
        <v>0</v>
      </c>
      <c r="Q47" s="61">
        <f t="shared" si="7"/>
        <v>0</v>
      </c>
      <c r="R47" s="60">
        <f t="shared" si="7"/>
        <v>0</v>
      </c>
      <c r="S47" s="60">
        <f t="shared" si="7"/>
        <v>0</v>
      </c>
      <c r="T47" s="61">
        <f t="shared" si="7"/>
        <v>0</v>
      </c>
      <c r="U47" s="61">
        <f t="shared" si="7"/>
        <v>0</v>
      </c>
      <c r="V47" s="61">
        <f t="shared" si="7"/>
        <v>0</v>
      </c>
      <c r="W47" s="60">
        <f t="shared" si="7"/>
        <v>0</v>
      </c>
      <c r="X47" s="60">
        <f t="shared" si="7"/>
        <v>0</v>
      </c>
      <c r="Y47" s="61">
        <f t="shared" si="7"/>
        <v>0</v>
      </c>
      <c r="Z47" s="141">
        <f>+IF(X47&lt;&gt;0,+(Y47/X47)*100,0)</f>
        <v>0</v>
      </c>
      <c r="AA47" s="63">
        <f>SUM(AA38:AA46)</f>
        <v>0</v>
      </c>
    </row>
    <row r="48" spans="1:27" ht="13.5">
      <c r="A48" s="336" t="s">
        <v>312</v>
      </c>
      <c r="B48" s="337"/>
      <c r="C48" s="61"/>
      <c r="D48" s="318"/>
      <c r="E48" s="61"/>
      <c r="F48" s="60"/>
      <c r="G48" s="60"/>
      <c r="H48" s="61"/>
      <c r="I48" s="61"/>
      <c r="J48" s="60"/>
      <c r="K48" s="60"/>
      <c r="L48" s="61"/>
      <c r="M48" s="61"/>
      <c r="N48" s="60"/>
      <c r="O48" s="60"/>
      <c r="P48" s="61"/>
      <c r="Q48" s="61"/>
      <c r="R48" s="60"/>
      <c r="S48" s="60"/>
      <c r="T48" s="61"/>
      <c r="U48" s="61"/>
      <c r="V48" s="61"/>
      <c r="W48" s="60"/>
      <c r="X48" s="60"/>
      <c r="Y48" s="61"/>
      <c r="Z48" s="141"/>
      <c r="AA48" s="63"/>
    </row>
    <row r="49" spans="1:27" ht="13.5">
      <c r="A49" s="336" t="s">
        <v>313</v>
      </c>
      <c r="B49" s="138"/>
      <c r="C49" s="84"/>
      <c r="D49" s="320"/>
      <c r="E49" s="84"/>
      <c r="F49" s="83"/>
      <c r="G49" s="83"/>
      <c r="H49" s="84"/>
      <c r="I49" s="84"/>
      <c r="J49" s="83"/>
      <c r="K49" s="83"/>
      <c r="L49" s="84"/>
      <c r="M49" s="84"/>
      <c r="N49" s="83"/>
      <c r="O49" s="83"/>
      <c r="P49" s="84"/>
      <c r="Q49" s="84"/>
      <c r="R49" s="83"/>
      <c r="S49" s="83"/>
      <c r="T49" s="84"/>
      <c r="U49" s="84"/>
      <c r="V49" s="84"/>
      <c r="W49" s="83"/>
      <c r="X49" s="83"/>
      <c r="Y49" s="84"/>
      <c r="Z49" s="312"/>
      <c r="AA49" s="86"/>
    </row>
    <row r="50" spans="1:27" ht="13.5">
      <c r="A50" s="335" t="s">
        <v>314</v>
      </c>
      <c r="B50" s="138"/>
      <c r="C50" s="321">
        <f aca="true" t="shared" si="8" ref="C50:Y50">SUM(C48:C49)</f>
        <v>0</v>
      </c>
      <c r="D50" s="322">
        <f t="shared" si="8"/>
        <v>0</v>
      </c>
      <c r="E50" s="321">
        <f t="shared" si="8"/>
        <v>0</v>
      </c>
      <c r="F50" s="323">
        <f t="shared" si="8"/>
        <v>0</v>
      </c>
      <c r="G50" s="323">
        <f t="shared" si="8"/>
        <v>0</v>
      </c>
      <c r="H50" s="321">
        <f t="shared" si="8"/>
        <v>0</v>
      </c>
      <c r="I50" s="321">
        <f t="shared" si="8"/>
        <v>0</v>
      </c>
      <c r="J50" s="323">
        <f t="shared" si="8"/>
        <v>0</v>
      </c>
      <c r="K50" s="323">
        <f t="shared" si="8"/>
        <v>0</v>
      </c>
      <c r="L50" s="321">
        <f t="shared" si="8"/>
        <v>0</v>
      </c>
      <c r="M50" s="321">
        <f t="shared" si="8"/>
        <v>0</v>
      </c>
      <c r="N50" s="323">
        <f t="shared" si="8"/>
        <v>0</v>
      </c>
      <c r="O50" s="323">
        <f t="shared" si="8"/>
        <v>0</v>
      </c>
      <c r="P50" s="321">
        <f t="shared" si="8"/>
        <v>0</v>
      </c>
      <c r="Q50" s="321">
        <f t="shared" si="8"/>
        <v>0</v>
      </c>
      <c r="R50" s="323">
        <f t="shared" si="8"/>
        <v>0</v>
      </c>
      <c r="S50" s="323">
        <f t="shared" si="8"/>
        <v>0</v>
      </c>
      <c r="T50" s="321">
        <f t="shared" si="8"/>
        <v>0</v>
      </c>
      <c r="U50" s="321">
        <f t="shared" si="8"/>
        <v>0</v>
      </c>
      <c r="V50" s="321">
        <f t="shared" si="8"/>
        <v>0</v>
      </c>
      <c r="W50" s="323">
        <f t="shared" si="8"/>
        <v>0</v>
      </c>
      <c r="X50" s="323">
        <f t="shared" si="8"/>
        <v>0</v>
      </c>
      <c r="Y50" s="321">
        <f t="shared" si="8"/>
        <v>0</v>
      </c>
      <c r="Z50" s="313">
        <f>+IF(X50&lt;&gt;0,+(Y50/X50)*100,0)</f>
        <v>0</v>
      </c>
      <c r="AA50" s="324">
        <f>SUM(AA48:AA49)</f>
        <v>0</v>
      </c>
    </row>
    <row r="51" spans="1:27" ht="13.5">
      <c r="A51" s="338" t="s">
        <v>477</v>
      </c>
      <c r="B51" s="138"/>
      <c r="C51" s="61"/>
      <c r="D51" s="318"/>
      <c r="E51" s="61"/>
      <c r="F51" s="60"/>
      <c r="G51" s="60"/>
      <c r="H51" s="61"/>
      <c r="I51" s="61"/>
      <c r="J51" s="60"/>
      <c r="K51" s="60"/>
      <c r="L51" s="61"/>
      <c r="M51" s="61"/>
      <c r="N51" s="60"/>
      <c r="O51" s="60"/>
      <c r="P51" s="61"/>
      <c r="Q51" s="61"/>
      <c r="R51" s="60"/>
      <c r="S51" s="60"/>
      <c r="T51" s="61"/>
      <c r="U51" s="61"/>
      <c r="V51" s="61"/>
      <c r="W51" s="60"/>
      <c r="X51" s="60"/>
      <c r="Y51" s="61"/>
      <c r="Z51" s="141"/>
      <c r="AA51" s="63"/>
    </row>
    <row r="52" spans="1:27" ht="13.5">
      <c r="A52" s="336" t="s">
        <v>316</v>
      </c>
      <c r="B52" s="138"/>
      <c r="C52" s="197"/>
      <c r="D52" s="319"/>
      <c r="E52" s="197"/>
      <c r="F52" s="310"/>
      <c r="G52" s="310"/>
      <c r="H52" s="197"/>
      <c r="I52" s="197"/>
      <c r="J52" s="310"/>
      <c r="K52" s="310"/>
      <c r="L52" s="197"/>
      <c r="M52" s="197"/>
      <c r="N52" s="310"/>
      <c r="O52" s="310"/>
      <c r="P52" s="197"/>
      <c r="Q52" s="197"/>
      <c r="R52" s="310"/>
      <c r="S52" s="310"/>
      <c r="T52" s="197"/>
      <c r="U52" s="197"/>
      <c r="V52" s="197"/>
      <c r="W52" s="310"/>
      <c r="X52" s="310"/>
      <c r="Y52" s="197"/>
      <c r="Z52" s="184"/>
      <c r="AA52" s="267"/>
    </row>
    <row r="53" spans="1:27" ht="13.5">
      <c r="A53" s="336" t="s">
        <v>317</v>
      </c>
      <c r="B53" s="138"/>
      <c r="C53" s="84"/>
      <c r="D53" s="320"/>
      <c r="E53" s="84"/>
      <c r="F53" s="83"/>
      <c r="G53" s="83"/>
      <c r="H53" s="84"/>
      <c r="I53" s="84"/>
      <c r="J53" s="83"/>
      <c r="K53" s="83"/>
      <c r="L53" s="84"/>
      <c r="M53" s="84"/>
      <c r="N53" s="83"/>
      <c r="O53" s="83"/>
      <c r="P53" s="84"/>
      <c r="Q53" s="84"/>
      <c r="R53" s="83"/>
      <c r="S53" s="83"/>
      <c r="T53" s="84"/>
      <c r="U53" s="84"/>
      <c r="V53" s="84"/>
      <c r="W53" s="83"/>
      <c r="X53" s="83"/>
      <c r="Y53" s="84"/>
      <c r="Z53" s="312"/>
      <c r="AA53" s="86"/>
    </row>
    <row r="54" spans="1:27" ht="13.5">
      <c r="A54" s="335" t="s">
        <v>318</v>
      </c>
      <c r="B54" s="138"/>
      <c r="C54" s="61">
        <f aca="true" t="shared" si="9" ref="C54:Y54">SUM(C52:C53)</f>
        <v>0</v>
      </c>
      <c r="D54" s="318">
        <f t="shared" si="9"/>
        <v>0</v>
      </c>
      <c r="E54" s="61">
        <f t="shared" si="9"/>
        <v>0</v>
      </c>
      <c r="F54" s="60">
        <f t="shared" si="9"/>
        <v>0</v>
      </c>
      <c r="G54" s="60">
        <f t="shared" si="9"/>
        <v>0</v>
      </c>
      <c r="H54" s="61">
        <f t="shared" si="9"/>
        <v>0</v>
      </c>
      <c r="I54" s="61">
        <f t="shared" si="9"/>
        <v>0</v>
      </c>
      <c r="J54" s="60">
        <f t="shared" si="9"/>
        <v>0</v>
      </c>
      <c r="K54" s="60">
        <f t="shared" si="9"/>
        <v>0</v>
      </c>
      <c r="L54" s="61">
        <f t="shared" si="9"/>
        <v>0</v>
      </c>
      <c r="M54" s="61">
        <f t="shared" si="9"/>
        <v>0</v>
      </c>
      <c r="N54" s="60">
        <f t="shared" si="9"/>
        <v>0</v>
      </c>
      <c r="O54" s="60">
        <f t="shared" si="9"/>
        <v>0</v>
      </c>
      <c r="P54" s="61">
        <f t="shared" si="9"/>
        <v>0</v>
      </c>
      <c r="Q54" s="61">
        <f t="shared" si="9"/>
        <v>0</v>
      </c>
      <c r="R54" s="60">
        <f t="shared" si="9"/>
        <v>0</v>
      </c>
      <c r="S54" s="60">
        <f t="shared" si="9"/>
        <v>0</v>
      </c>
      <c r="T54" s="61">
        <f t="shared" si="9"/>
        <v>0</v>
      </c>
      <c r="U54" s="61">
        <f t="shared" si="9"/>
        <v>0</v>
      </c>
      <c r="V54" s="61">
        <f t="shared" si="9"/>
        <v>0</v>
      </c>
      <c r="W54" s="60">
        <f t="shared" si="9"/>
        <v>0</v>
      </c>
      <c r="X54" s="60">
        <f t="shared" si="9"/>
        <v>0</v>
      </c>
      <c r="Y54" s="61">
        <f t="shared" si="9"/>
        <v>0</v>
      </c>
      <c r="Z54" s="141">
        <f>+IF(X54&lt;&gt;0,+(Y54/X54)*100,0)</f>
        <v>0</v>
      </c>
      <c r="AA54" s="63">
        <f>SUM(AA52:AA53)</f>
        <v>0</v>
      </c>
    </row>
    <row r="55" spans="1:27" ht="13.5">
      <c r="A55" s="336" t="s">
        <v>319</v>
      </c>
      <c r="B55" s="337"/>
      <c r="C55" s="61"/>
      <c r="D55" s="318"/>
      <c r="E55" s="61"/>
      <c r="F55" s="60"/>
      <c r="G55" s="60"/>
      <c r="H55" s="61"/>
      <c r="I55" s="61"/>
      <c r="J55" s="60"/>
      <c r="K55" s="60"/>
      <c r="L55" s="61"/>
      <c r="M55" s="61"/>
      <c r="N55" s="60"/>
      <c r="O55" s="60"/>
      <c r="P55" s="61"/>
      <c r="Q55" s="61"/>
      <c r="R55" s="60"/>
      <c r="S55" s="60"/>
      <c r="T55" s="61"/>
      <c r="U55" s="61"/>
      <c r="V55" s="61"/>
      <c r="W55" s="60"/>
      <c r="X55" s="60"/>
      <c r="Y55" s="61"/>
      <c r="Z55" s="141"/>
      <c r="AA55" s="63"/>
    </row>
    <row r="56" spans="1:27" ht="13.5">
      <c r="A56" s="336" t="s">
        <v>86</v>
      </c>
      <c r="B56" s="138"/>
      <c r="C56" s="84"/>
      <c r="D56" s="320"/>
      <c r="E56" s="84"/>
      <c r="F56" s="83"/>
      <c r="G56" s="83"/>
      <c r="H56" s="84"/>
      <c r="I56" s="84"/>
      <c r="J56" s="83"/>
      <c r="K56" s="83"/>
      <c r="L56" s="84"/>
      <c r="M56" s="84"/>
      <c r="N56" s="83"/>
      <c r="O56" s="83"/>
      <c r="P56" s="84"/>
      <c r="Q56" s="84"/>
      <c r="R56" s="83"/>
      <c r="S56" s="83"/>
      <c r="T56" s="84"/>
      <c r="U56" s="84"/>
      <c r="V56" s="84"/>
      <c r="W56" s="83"/>
      <c r="X56" s="83"/>
      <c r="Y56" s="84"/>
      <c r="Z56" s="312"/>
      <c r="AA56" s="86"/>
    </row>
    <row r="57" spans="1:27" ht="13.5">
      <c r="A57" s="335" t="s">
        <v>478</v>
      </c>
      <c r="B57" s="138"/>
      <c r="C57" s="321">
        <f aca="true" t="shared" si="10" ref="C57:Y57">SUM(C55:C56)</f>
        <v>0</v>
      </c>
      <c r="D57" s="322">
        <f t="shared" si="10"/>
        <v>0</v>
      </c>
      <c r="E57" s="321">
        <f t="shared" si="10"/>
        <v>0</v>
      </c>
      <c r="F57" s="323">
        <f t="shared" si="10"/>
        <v>0</v>
      </c>
      <c r="G57" s="323">
        <f t="shared" si="10"/>
        <v>0</v>
      </c>
      <c r="H57" s="321">
        <f t="shared" si="10"/>
        <v>0</v>
      </c>
      <c r="I57" s="321">
        <f t="shared" si="10"/>
        <v>0</v>
      </c>
      <c r="J57" s="323">
        <f t="shared" si="10"/>
        <v>0</v>
      </c>
      <c r="K57" s="323">
        <f t="shared" si="10"/>
        <v>0</v>
      </c>
      <c r="L57" s="321">
        <f t="shared" si="10"/>
        <v>0</v>
      </c>
      <c r="M57" s="321">
        <f t="shared" si="10"/>
        <v>0</v>
      </c>
      <c r="N57" s="323">
        <f t="shared" si="10"/>
        <v>0</v>
      </c>
      <c r="O57" s="323">
        <f t="shared" si="10"/>
        <v>0</v>
      </c>
      <c r="P57" s="321">
        <f t="shared" si="10"/>
        <v>0</v>
      </c>
      <c r="Q57" s="321">
        <f t="shared" si="10"/>
        <v>0</v>
      </c>
      <c r="R57" s="323">
        <f t="shared" si="10"/>
        <v>0</v>
      </c>
      <c r="S57" s="323">
        <f t="shared" si="10"/>
        <v>0</v>
      </c>
      <c r="T57" s="321">
        <f t="shared" si="10"/>
        <v>0</v>
      </c>
      <c r="U57" s="321">
        <f t="shared" si="10"/>
        <v>0</v>
      </c>
      <c r="V57" s="321">
        <f t="shared" si="10"/>
        <v>0</v>
      </c>
      <c r="W57" s="323">
        <f t="shared" si="10"/>
        <v>0</v>
      </c>
      <c r="X57" s="323">
        <f t="shared" si="10"/>
        <v>0</v>
      </c>
      <c r="Y57" s="321">
        <f t="shared" si="10"/>
        <v>0</v>
      </c>
      <c r="Z57" s="313">
        <f>+IF(X57&lt;&gt;0,+(Y57/X57)*100,0)</f>
        <v>0</v>
      </c>
      <c r="AA57" s="324">
        <f>SUM(AA55:AA56)</f>
        <v>0</v>
      </c>
    </row>
    <row r="58" spans="1:27" ht="13.5">
      <c r="A58" s="338" t="s">
        <v>321</v>
      </c>
      <c r="B58" s="138"/>
      <c r="C58" s="61"/>
      <c r="D58" s="318"/>
      <c r="E58" s="61"/>
      <c r="F58" s="60"/>
      <c r="G58" s="60"/>
      <c r="H58" s="61"/>
      <c r="I58" s="61"/>
      <c r="J58" s="60"/>
      <c r="K58" s="60"/>
      <c r="L58" s="61"/>
      <c r="M58" s="61"/>
      <c r="N58" s="60"/>
      <c r="O58" s="60"/>
      <c r="P58" s="61"/>
      <c r="Q58" s="61"/>
      <c r="R58" s="60"/>
      <c r="S58" s="60"/>
      <c r="T58" s="61"/>
      <c r="U58" s="61"/>
      <c r="V58" s="61"/>
      <c r="W58" s="60"/>
      <c r="X58" s="60"/>
      <c r="Y58" s="61"/>
      <c r="Z58" s="141"/>
      <c r="AA58" s="63"/>
    </row>
    <row r="59" spans="1:27" ht="13.5">
      <c r="A59" s="336" t="s">
        <v>322</v>
      </c>
      <c r="B59" s="138"/>
      <c r="C59" s="197"/>
      <c r="D59" s="319"/>
      <c r="E59" s="197"/>
      <c r="F59" s="310"/>
      <c r="G59" s="310"/>
      <c r="H59" s="197"/>
      <c r="I59" s="197"/>
      <c r="J59" s="310"/>
      <c r="K59" s="310"/>
      <c r="L59" s="197"/>
      <c r="M59" s="197"/>
      <c r="N59" s="310"/>
      <c r="O59" s="310"/>
      <c r="P59" s="197"/>
      <c r="Q59" s="197"/>
      <c r="R59" s="310"/>
      <c r="S59" s="310"/>
      <c r="T59" s="197"/>
      <c r="U59" s="197"/>
      <c r="V59" s="197"/>
      <c r="W59" s="310"/>
      <c r="X59" s="310"/>
      <c r="Y59" s="197"/>
      <c r="Z59" s="184"/>
      <c r="AA59" s="267"/>
    </row>
    <row r="60" spans="1:27" ht="13.5">
      <c r="A60" s="336" t="s">
        <v>323</v>
      </c>
      <c r="B60" s="138"/>
      <c r="C60" s="84"/>
      <c r="D60" s="320"/>
      <c r="E60" s="84"/>
      <c r="F60" s="83"/>
      <c r="G60" s="83"/>
      <c r="H60" s="84"/>
      <c r="I60" s="84"/>
      <c r="J60" s="83"/>
      <c r="K60" s="83"/>
      <c r="L60" s="84"/>
      <c r="M60" s="84"/>
      <c r="N60" s="83"/>
      <c r="O60" s="83"/>
      <c r="P60" s="84"/>
      <c r="Q60" s="84"/>
      <c r="R60" s="83"/>
      <c r="S60" s="83"/>
      <c r="T60" s="84"/>
      <c r="U60" s="84"/>
      <c r="V60" s="84"/>
      <c r="W60" s="83"/>
      <c r="X60" s="83"/>
      <c r="Y60" s="84"/>
      <c r="Z60" s="312"/>
      <c r="AA60" s="86"/>
    </row>
    <row r="61" spans="1:27" ht="13.5">
      <c r="A61" s="335" t="s">
        <v>324</v>
      </c>
      <c r="B61" s="138"/>
      <c r="C61" s="61">
        <f aca="true" t="shared" si="11" ref="C61:Y61">SUM(C59:C60)</f>
        <v>0</v>
      </c>
      <c r="D61" s="318">
        <f t="shared" si="11"/>
        <v>0</v>
      </c>
      <c r="E61" s="61">
        <f t="shared" si="11"/>
        <v>0</v>
      </c>
      <c r="F61" s="60">
        <f t="shared" si="11"/>
        <v>0</v>
      </c>
      <c r="G61" s="60">
        <f t="shared" si="11"/>
        <v>0</v>
      </c>
      <c r="H61" s="61">
        <f t="shared" si="11"/>
        <v>0</v>
      </c>
      <c r="I61" s="61">
        <f t="shared" si="11"/>
        <v>0</v>
      </c>
      <c r="J61" s="60">
        <f t="shared" si="11"/>
        <v>0</v>
      </c>
      <c r="K61" s="60">
        <f t="shared" si="11"/>
        <v>0</v>
      </c>
      <c r="L61" s="61">
        <f t="shared" si="11"/>
        <v>0</v>
      </c>
      <c r="M61" s="61">
        <f t="shared" si="11"/>
        <v>0</v>
      </c>
      <c r="N61" s="60">
        <f t="shared" si="11"/>
        <v>0</v>
      </c>
      <c r="O61" s="60">
        <f t="shared" si="11"/>
        <v>0</v>
      </c>
      <c r="P61" s="61">
        <f t="shared" si="11"/>
        <v>0</v>
      </c>
      <c r="Q61" s="61">
        <f t="shared" si="11"/>
        <v>0</v>
      </c>
      <c r="R61" s="60">
        <f t="shared" si="11"/>
        <v>0</v>
      </c>
      <c r="S61" s="60">
        <f t="shared" si="11"/>
        <v>0</v>
      </c>
      <c r="T61" s="61">
        <f t="shared" si="11"/>
        <v>0</v>
      </c>
      <c r="U61" s="61">
        <f t="shared" si="11"/>
        <v>0</v>
      </c>
      <c r="V61" s="61">
        <f t="shared" si="11"/>
        <v>0</v>
      </c>
      <c r="W61" s="60">
        <f t="shared" si="11"/>
        <v>0</v>
      </c>
      <c r="X61" s="60">
        <f t="shared" si="11"/>
        <v>0</v>
      </c>
      <c r="Y61" s="61">
        <f t="shared" si="11"/>
        <v>0</v>
      </c>
      <c r="Z61" s="141">
        <f>+IF(X61&lt;&gt;0,+(Y61/X61)*100,0)</f>
        <v>0</v>
      </c>
      <c r="AA61" s="63">
        <f>SUM(AA59:AA60)</f>
        <v>0</v>
      </c>
    </row>
    <row r="62" spans="1:27" ht="13.5">
      <c r="A62" s="339" t="s">
        <v>325</v>
      </c>
      <c r="B62" s="138"/>
      <c r="C62" s="197"/>
      <c r="D62" s="319"/>
      <c r="E62" s="197"/>
      <c r="F62" s="310"/>
      <c r="G62" s="310"/>
      <c r="H62" s="197"/>
      <c r="I62" s="197"/>
      <c r="J62" s="310"/>
      <c r="K62" s="310"/>
      <c r="L62" s="197"/>
      <c r="M62" s="197"/>
      <c r="N62" s="310"/>
      <c r="O62" s="310"/>
      <c r="P62" s="197"/>
      <c r="Q62" s="197"/>
      <c r="R62" s="310"/>
      <c r="S62" s="310"/>
      <c r="T62" s="197"/>
      <c r="U62" s="197"/>
      <c r="V62" s="197"/>
      <c r="W62" s="310"/>
      <c r="X62" s="310"/>
      <c r="Y62" s="197"/>
      <c r="Z62" s="184"/>
      <c r="AA62" s="267"/>
    </row>
    <row r="63" spans="1:27" ht="13.5">
      <c r="A63" s="338" t="s">
        <v>326</v>
      </c>
      <c r="B63" s="138"/>
      <c r="C63" s="61"/>
      <c r="D63" s="318"/>
      <c r="E63" s="61"/>
      <c r="F63" s="60"/>
      <c r="G63" s="60"/>
      <c r="H63" s="61"/>
      <c r="I63" s="61"/>
      <c r="J63" s="60"/>
      <c r="K63" s="60"/>
      <c r="L63" s="61"/>
      <c r="M63" s="61"/>
      <c r="N63" s="60"/>
      <c r="O63" s="60"/>
      <c r="P63" s="61"/>
      <c r="Q63" s="61"/>
      <c r="R63" s="60"/>
      <c r="S63" s="60"/>
      <c r="T63" s="61"/>
      <c r="U63" s="61"/>
      <c r="V63" s="61"/>
      <c r="W63" s="60"/>
      <c r="X63" s="60"/>
      <c r="Y63" s="61"/>
      <c r="Z63" s="141"/>
      <c r="AA63" s="63"/>
    </row>
    <row r="64" spans="1:27" ht="13.5">
      <c r="A64" s="338" t="s">
        <v>327</v>
      </c>
      <c r="B64" s="138"/>
      <c r="C64" s="61"/>
      <c r="D64" s="318"/>
      <c r="E64" s="61"/>
      <c r="F64" s="60"/>
      <c r="G64" s="60"/>
      <c r="H64" s="61"/>
      <c r="I64" s="61"/>
      <c r="J64" s="60"/>
      <c r="K64" s="60"/>
      <c r="L64" s="61"/>
      <c r="M64" s="61"/>
      <c r="N64" s="60"/>
      <c r="O64" s="60"/>
      <c r="P64" s="61"/>
      <c r="Q64" s="61"/>
      <c r="R64" s="60"/>
      <c r="S64" s="60"/>
      <c r="T64" s="61"/>
      <c r="U64" s="61"/>
      <c r="V64" s="61"/>
      <c r="W64" s="60"/>
      <c r="X64" s="60"/>
      <c r="Y64" s="61"/>
      <c r="Z64" s="141"/>
      <c r="AA64" s="63"/>
    </row>
    <row r="65" spans="1:27" ht="13.5">
      <c r="A65" s="339" t="s">
        <v>328</v>
      </c>
      <c r="B65" s="337"/>
      <c r="C65" s="61"/>
      <c r="D65" s="318"/>
      <c r="E65" s="61"/>
      <c r="F65" s="60"/>
      <c r="G65" s="60"/>
      <c r="H65" s="61"/>
      <c r="I65" s="61"/>
      <c r="J65" s="60"/>
      <c r="K65" s="60"/>
      <c r="L65" s="61"/>
      <c r="M65" s="61"/>
      <c r="N65" s="60"/>
      <c r="O65" s="60"/>
      <c r="P65" s="61"/>
      <c r="Q65" s="61"/>
      <c r="R65" s="60"/>
      <c r="S65" s="60"/>
      <c r="T65" s="61"/>
      <c r="U65" s="61"/>
      <c r="V65" s="61"/>
      <c r="W65" s="60"/>
      <c r="X65" s="60"/>
      <c r="Y65" s="61"/>
      <c r="Z65" s="141"/>
      <c r="AA65" s="63"/>
    </row>
    <row r="66" spans="1:27" ht="13.5">
      <c r="A66" s="338" t="s">
        <v>329</v>
      </c>
      <c r="B66" s="138"/>
      <c r="C66" s="61"/>
      <c r="D66" s="318"/>
      <c r="E66" s="61"/>
      <c r="F66" s="60"/>
      <c r="G66" s="60"/>
      <c r="H66" s="61"/>
      <c r="I66" s="61"/>
      <c r="J66" s="60"/>
      <c r="K66" s="60"/>
      <c r="L66" s="61"/>
      <c r="M66" s="61"/>
      <c r="N66" s="60"/>
      <c r="O66" s="60"/>
      <c r="P66" s="61"/>
      <c r="Q66" s="61"/>
      <c r="R66" s="60"/>
      <c r="S66" s="60"/>
      <c r="T66" s="61"/>
      <c r="U66" s="61"/>
      <c r="V66" s="61"/>
      <c r="W66" s="60"/>
      <c r="X66" s="60"/>
      <c r="Y66" s="61"/>
      <c r="Z66" s="141"/>
      <c r="AA66" s="63"/>
    </row>
    <row r="67" spans="1:27" ht="13.5">
      <c r="A67" s="338" t="s">
        <v>330</v>
      </c>
      <c r="B67" s="138"/>
      <c r="C67" s="84"/>
      <c r="D67" s="320"/>
      <c r="E67" s="84"/>
      <c r="F67" s="83"/>
      <c r="G67" s="83"/>
      <c r="H67" s="84"/>
      <c r="I67" s="84"/>
      <c r="J67" s="83"/>
      <c r="K67" s="83"/>
      <c r="L67" s="84"/>
      <c r="M67" s="84"/>
      <c r="N67" s="83"/>
      <c r="O67" s="83"/>
      <c r="P67" s="84"/>
      <c r="Q67" s="84"/>
      <c r="R67" s="83"/>
      <c r="S67" s="83"/>
      <c r="T67" s="84"/>
      <c r="U67" s="84"/>
      <c r="V67" s="84"/>
      <c r="W67" s="83"/>
      <c r="X67" s="83"/>
      <c r="Y67" s="84"/>
      <c r="Z67" s="312"/>
      <c r="AA67" s="86"/>
    </row>
    <row r="68" spans="1:27" ht="4.5" customHeight="1">
      <c r="A68" s="338"/>
      <c r="B68" s="138"/>
      <c r="C68" s="61"/>
      <c r="D68" s="318"/>
      <c r="E68" s="61"/>
      <c r="F68" s="60"/>
      <c r="G68" s="60"/>
      <c r="H68" s="61"/>
      <c r="I68" s="61"/>
      <c r="J68" s="60"/>
      <c r="K68" s="60"/>
      <c r="L68" s="61"/>
      <c r="M68" s="61"/>
      <c r="N68" s="60"/>
      <c r="O68" s="60"/>
      <c r="P68" s="61"/>
      <c r="Q68" s="61"/>
      <c r="R68" s="60"/>
      <c r="S68" s="60"/>
      <c r="T68" s="61"/>
      <c r="U68" s="61"/>
      <c r="V68" s="61"/>
      <c r="W68" s="60"/>
      <c r="X68" s="60"/>
      <c r="Y68" s="61"/>
      <c r="Z68" s="141"/>
      <c r="AA68" s="63"/>
    </row>
    <row r="69" spans="1:27" ht="13.5">
      <c r="A69" s="333" t="s">
        <v>332</v>
      </c>
      <c r="B69" s="138" t="s">
        <v>235</v>
      </c>
      <c r="C69" s="108">
        <f aca="true" t="shared" si="12" ref="C69:Y69">C79+C82+C83+C86+C89+C90+SUM(C93:C99)</f>
        <v>0</v>
      </c>
      <c r="D69" s="331">
        <f t="shared" si="12"/>
        <v>0</v>
      </c>
      <c r="E69" s="108">
        <f t="shared" si="12"/>
        <v>0</v>
      </c>
      <c r="F69" s="107">
        <f t="shared" si="12"/>
        <v>0</v>
      </c>
      <c r="G69" s="107">
        <f t="shared" si="12"/>
        <v>0</v>
      </c>
      <c r="H69" s="108">
        <f t="shared" si="12"/>
        <v>0</v>
      </c>
      <c r="I69" s="108">
        <f t="shared" si="12"/>
        <v>0</v>
      </c>
      <c r="J69" s="107">
        <f t="shared" si="12"/>
        <v>0</v>
      </c>
      <c r="K69" s="107">
        <f t="shared" si="12"/>
        <v>0</v>
      </c>
      <c r="L69" s="108">
        <f t="shared" si="12"/>
        <v>0</v>
      </c>
      <c r="M69" s="108">
        <f t="shared" si="12"/>
        <v>0</v>
      </c>
      <c r="N69" s="107">
        <f t="shared" si="12"/>
        <v>0</v>
      </c>
      <c r="O69" s="107">
        <f t="shared" si="12"/>
        <v>0</v>
      </c>
      <c r="P69" s="108">
        <f t="shared" si="12"/>
        <v>0</v>
      </c>
      <c r="Q69" s="108">
        <f t="shared" si="12"/>
        <v>0</v>
      </c>
      <c r="R69" s="107">
        <f t="shared" si="12"/>
        <v>0</v>
      </c>
      <c r="S69" s="107">
        <f t="shared" si="12"/>
        <v>0</v>
      </c>
      <c r="T69" s="108">
        <f t="shared" si="12"/>
        <v>0</v>
      </c>
      <c r="U69" s="108">
        <f t="shared" si="12"/>
        <v>0</v>
      </c>
      <c r="V69" s="108">
        <f t="shared" si="12"/>
        <v>0</v>
      </c>
      <c r="W69" s="107">
        <f t="shared" si="12"/>
        <v>0</v>
      </c>
      <c r="X69" s="107">
        <f t="shared" si="12"/>
        <v>0</v>
      </c>
      <c r="Y69" s="108">
        <f t="shared" si="12"/>
        <v>0</v>
      </c>
      <c r="Z69" s="332">
        <f>+IF(X69&lt;&gt;0,+(Y69/X69)*100,0)</f>
        <v>0</v>
      </c>
      <c r="AA69" s="110">
        <f>AA79+AA82+AA83+AA86+AA89+AA90+SUM(AA93:AA99)</f>
        <v>0</v>
      </c>
    </row>
    <row r="70" spans="1:27" ht="13.5">
      <c r="A70" s="334" t="s">
        <v>302</v>
      </c>
      <c r="B70" s="144"/>
      <c r="C70" s="61"/>
      <c r="D70" s="318"/>
      <c r="E70" s="61"/>
      <c r="F70" s="60"/>
      <c r="G70" s="60"/>
      <c r="H70" s="61"/>
      <c r="I70" s="61"/>
      <c r="J70" s="60"/>
      <c r="K70" s="60"/>
      <c r="L70" s="61"/>
      <c r="M70" s="61"/>
      <c r="N70" s="60"/>
      <c r="O70" s="60"/>
      <c r="P70" s="61"/>
      <c r="Q70" s="61"/>
      <c r="R70" s="60"/>
      <c r="S70" s="60"/>
      <c r="T70" s="61"/>
      <c r="U70" s="61"/>
      <c r="V70" s="61"/>
      <c r="W70" s="60"/>
      <c r="X70" s="60"/>
      <c r="Y70" s="61"/>
      <c r="Z70" s="141"/>
      <c r="AA70" s="63"/>
    </row>
    <row r="71" spans="1:27" ht="13.5">
      <c r="A71" s="334" t="s">
        <v>303</v>
      </c>
      <c r="B71" s="144"/>
      <c r="C71" s="61"/>
      <c r="D71" s="318"/>
      <c r="E71" s="61"/>
      <c r="F71" s="60"/>
      <c r="G71" s="60"/>
      <c r="H71" s="61"/>
      <c r="I71" s="61"/>
      <c r="J71" s="60"/>
      <c r="K71" s="60"/>
      <c r="L71" s="61"/>
      <c r="M71" s="61"/>
      <c r="N71" s="60"/>
      <c r="O71" s="60"/>
      <c r="P71" s="61"/>
      <c r="Q71" s="61"/>
      <c r="R71" s="60"/>
      <c r="S71" s="60"/>
      <c r="T71" s="61"/>
      <c r="U71" s="61"/>
      <c r="V71" s="61"/>
      <c r="W71" s="60"/>
      <c r="X71" s="60"/>
      <c r="Y71" s="61"/>
      <c r="Z71" s="141"/>
      <c r="AA71" s="63"/>
    </row>
    <row r="72" spans="1:27" ht="13.5">
      <c r="A72" s="334" t="s">
        <v>304</v>
      </c>
      <c r="B72" s="144"/>
      <c r="C72" s="61"/>
      <c r="D72" s="318"/>
      <c r="E72" s="61"/>
      <c r="F72" s="60"/>
      <c r="G72" s="60"/>
      <c r="H72" s="61"/>
      <c r="I72" s="61"/>
      <c r="J72" s="60"/>
      <c r="K72" s="60"/>
      <c r="L72" s="61"/>
      <c r="M72" s="61"/>
      <c r="N72" s="60"/>
      <c r="O72" s="60"/>
      <c r="P72" s="61"/>
      <c r="Q72" s="61"/>
      <c r="R72" s="60"/>
      <c r="S72" s="60"/>
      <c r="T72" s="61"/>
      <c r="U72" s="61"/>
      <c r="V72" s="61"/>
      <c r="W72" s="60"/>
      <c r="X72" s="60"/>
      <c r="Y72" s="61"/>
      <c r="Z72" s="141"/>
      <c r="AA72" s="63"/>
    </row>
    <row r="73" spans="1:27" ht="13.5">
      <c r="A73" s="334" t="s">
        <v>305</v>
      </c>
      <c r="B73" s="144"/>
      <c r="C73" s="61"/>
      <c r="D73" s="318"/>
      <c r="E73" s="61"/>
      <c r="F73" s="60"/>
      <c r="G73" s="60"/>
      <c r="H73" s="61"/>
      <c r="I73" s="61"/>
      <c r="J73" s="60"/>
      <c r="K73" s="60"/>
      <c r="L73" s="61"/>
      <c r="M73" s="61"/>
      <c r="N73" s="60"/>
      <c r="O73" s="60"/>
      <c r="P73" s="61"/>
      <c r="Q73" s="61"/>
      <c r="R73" s="60"/>
      <c r="S73" s="60"/>
      <c r="T73" s="61"/>
      <c r="U73" s="61"/>
      <c r="V73" s="61"/>
      <c r="W73" s="60"/>
      <c r="X73" s="60"/>
      <c r="Y73" s="61"/>
      <c r="Z73" s="141"/>
      <c r="AA73" s="63"/>
    </row>
    <row r="74" spans="1:27" ht="13.5">
      <c r="A74" s="334" t="s">
        <v>306</v>
      </c>
      <c r="B74" s="144"/>
      <c r="C74" s="61"/>
      <c r="D74" s="318"/>
      <c r="E74" s="61"/>
      <c r="F74" s="60"/>
      <c r="G74" s="60"/>
      <c r="H74" s="61"/>
      <c r="I74" s="61"/>
      <c r="J74" s="60"/>
      <c r="K74" s="60"/>
      <c r="L74" s="61"/>
      <c r="M74" s="61"/>
      <c r="N74" s="60"/>
      <c r="O74" s="60"/>
      <c r="P74" s="61"/>
      <c r="Q74" s="61"/>
      <c r="R74" s="60"/>
      <c r="S74" s="60"/>
      <c r="T74" s="61"/>
      <c r="U74" s="61"/>
      <c r="V74" s="61"/>
      <c r="W74" s="60"/>
      <c r="X74" s="60"/>
      <c r="Y74" s="61"/>
      <c r="Z74" s="141"/>
      <c r="AA74" s="63"/>
    </row>
    <row r="75" spans="1:27" ht="13.5">
      <c r="A75" s="334" t="s">
        <v>307</v>
      </c>
      <c r="B75" s="144"/>
      <c r="C75" s="61"/>
      <c r="D75" s="318"/>
      <c r="E75" s="61"/>
      <c r="F75" s="60"/>
      <c r="G75" s="60"/>
      <c r="H75" s="61"/>
      <c r="I75" s="61"/>
      <c r="J75" s="60"/>
      <c r="K75" s="60"/>
      <c r="L75" s="61"/>
      <c r="M75" s="61"/>
      <c r="N75" s="60"/>
      <c r="O75" s="60"/>
      <c r="P75" s="61"/>
      <c r="Q75" s="61"/>
      <c r="R75" s="60"/>
      <c r="S75" s="60"/>
      <c r="T75" s="61"/>
      <c r="U75" s="61"/>
      <c r="V75" s="61"/>
      <c r="W75" s="60"/>
      <c r="X75" s="60"/>
      <c r="Y75" s="61"/>
      <c r="Z75" s="141"/>
      <c r="AA75" s="63"/>
    </row>
    <row r="76" spans="1:27" ht="13.5">
      <c r="A76" s="334" t="s">
        <v>308</v>
      </c>
      <c r="B76" s="138"/>
      <c r="C76" s="61"/>
      <c r="D76" s="318"/>
      <c r="E76" s="61"/>
      <c r="F76" s="60"/>
      <c r="G76" s="60"/>
      <c r="H76" s="61"/>
      <c r="I76" s="61"/>
      <c r="J76" s="60"/>
      <c r="K76" s="60"/>
      <c r="L76" s="61"/>
      <c r="M76" s="61"/>
      <c r="N76" s="60"/>
      <c r="O76" s="60"/>
      <c r="P76" s="61"/>
      <c r="Q76" s="61"/>
      <c r="R76" s="60"/>
      <c r="S76" s="60"/>
      <c r="T76" s="61"/>
      <c r="U76" s="61"/>
      <c r="V76" s="61"/>
      <c r="W76" s="60"/>
      <c r="X76" s="60"/>
      <c r="Y76" s="61"/>
      <c r="Z76" s="141"/>
      <c r="AA76" s="63"/>
    </row>
    <row r="77" spans="1:27" ht="13.5">
      <c r="A77" s="334" t="s">
        <v>309</v>
      </c>
      <c r="B77" s="138"/>
      <c r="C77" s="197"/>
      <c r="D77" s="319"/>
      <c r="E77" s="197"/>
      <c r="F77" s="310"/>
      <c r="G77" s="310"/>
      <c r="H77" s="197"/>
      <c r="I77" s="197"/>
      <c r="J77" s="310"/>
      <c r="K77" s="310"/>
      <c r="L77" s="197"/>
      <c r="M77" s="197"/>
      <c r="N77" s="310"/>
      <c r="O77" s="310"/>
      <c r="P77" s="197"/>
      <c r="Q77" s="197"/>
      <c r="R77" s="310"/>
      <c r="S77" s="310"/>
      <c r="T77" s="197"/>
      <c r="U77" s="197"/>
      <c r="V77" s="197"/>
      <c r="W77" s="310"/>
      <c r="X77" s="310"/>
      <c r="Y77" s="197"/>
      <c r="Z77" s="184"/>
      <c r="AA77" s="267"/>
    </row>
    <row r="78" spans="1:27" ht="13.5">
      <c r="A78" s="334" t="s">
        <v>310</v>
      </c>
      <c r="B78" s="138"/>
      <c r="C78" s="84"/>
      <c r="D78" s="320"/>
      <c r="E78" s="84"/>
      <c r="F78" s="83"/>
      <c r="G78" s="83"/>
      <c r="H78" s="84"/>
      <c r="I78" s="84"/>
      <c r="J78" s="83"/>
      <c r="K78" s="83"/>
      <c r="L78" s="84"/>
      <c r="M78" s="84"/>
      <c r="N78" s="83"/>
      <c r="O78" s="83"/>
      <c r="P78" s="84"/>
      <c r="Q78" s="84"/>
      <c r="R78" s="83"/>
      <c r="S78" s="83"/>
      <c r="T78" s="84"/>
      <c r="U78" s="84"/>
      <c r="V78" s="84"/>
      <c r="W78" s="83"/>
      <c r="X78" s="83"/>
      <c r="Y78" s="84"/>
      <c r="Z78" s="312"/>
      <c r="AA78" s="86"/>
    </row>
    <row r="79" spans="1:27" ht="13.5">
      <c r="A79" s="335" t="s">
        <v>311</v>
      </c>
      <c r="B79" s="138"/>
      <c r="C79" s="61">
        <f aca="true" t="shared" si="13" ref="C79:Y79">SUM(C70:C78)</f>
        <v>0</v>
      </c>
      <c r="D79" s="318">
        <f t="shared" si="13"/>
        <v>0</v>
      </c>
      <c r="E79" s="61">
        <f t="shared" si="13"/>
        <v>0</v>
      </c>
      <c r="F79" s="60">
        <f t="shared" si="13"/>
        <v>0</v>
      </c>
      <c r="G79" s="60">
        <f t="shared" si="13"/>
        <v>0</v>
      </c>
      <c r="H79" s="61">
        <f t="shared" si="13"/>
        <v>0</v>
      </c>
      <c r="I79" s="61">
        <f t="shared" si="13"/>
        <v>0</v>
      </c>
      <c r="J79" s="60">
        <f t="shared" si="13"/>
        <v>0</v>
      </c>
      <c r="K79" s="60">
        <f t="shared" si="13"/>
        <v>0</v>
      </c>
      <c r="L79" s="61">
        <f t="shared" si="13"/>
        <v>0</v>
      </c>
      <c r="M79" s="61">
        <f t="shared" si="13"/>
        <v>0</v>
      </c>
      <c r="N79" s="60">
        <f t="shared" si="13"/>
        <v>0</v>
      </c>
      <c r="O79" s="60">
        <f t="shared" si="13"/>
        <v>0</v>
      </c>
      <c r="P79" s="61">
        <f t="shared" si="13"/>
        <v>0</v>
      </c>
      <c r="Q79" s="61">
        <f t="shared" si="13"/>
        <v>0</v>
      </c>
      <c r="R79" s="60">
        <f t="shared" si="13"/>
        <v>0</v>
      </c>
      <c r="S79" s="60">
        <f t="shared" si="13"/>
        <v>0</v>
      </c>
      <c r="T79" s="61">
        <f t="shared" si="13"/>
        <v>0</v>
      </c>
      <c r="U79" s="61">
        <f t="shared" si="13"/>
        <v>0</v>
      </c>
      <c r="V79" s="61">
        <f t="shared" si="13"/>
        <v>0</v>
      </c>
      <c r="W79" s="60">
        <f t="shared" si="13"/>
        <v>0</v>
      </c>
      <c r="X79" s="60">
        <f t="shared" si="13"/>
        <v>0</v>
      </c>
      <c r="Y79" s="61">
        <f t="shared" si="13"/>
        <v>0</v>
      </c>
      <c r="Z79" s="141">
        <f>+IF(X79&lt;&gt;0,+(Y79/X79)*100,0)</f>
        <v>0</v>
      </c>
      <c r="AA79" s="63">
        <f>SUM(AA70:AA78)</f>
        <v>0</v>
      </c>
    </row>
    <row r="80" spans="1:27" ht="13.5">
      <c r="A80" s="336" t="s">
        <v>312</v>
      </c>
      <c r="B80" s="337"/>
      <c r="C80" s="61"/>
      <c r="D80" s="318"/>
      <c r="E80" s="61"/>
      <c r="F80" s="60"/>
      <c r="G80" s="60"/>
      <c r="H80" s="61"/>
      <c r="I80" s="61"/>
      <c r="J80" s="60"/>
      <c r="K80" s="60"/>
      <c r="L80" s="61"/>
      <c r="M80" s="61"/>
      <c r="N80" s="60"/>
      <c r="O80" s="60"/>
      <c r="P80" s="61"/>
      <c r="Q80" s="61"/>
      <c r="R80" s="60"/>
      <c r="S80" s="60"/>
      <c r="T80" s="61"/>
      <c r="U80" s="61"/>
      <c r="V80" s="61"/>
      <c r="W80" s="60"/>
      <c r="X80" s="60"/>
      <c r="Y80" s="61"/>
      <c r="Z80" s="141"/>
      <c r="AA80" s="63"/>
    </row>
    <row r="81" spans="1:27" ht="13.5">
      <c r="A81" s="336" t="s">
        <v>313</v>
      </c>
      <c r="B81" s="138"/>
      <c r="C81" s="84"/>
      <c r="D81" s="320"/>
      <c r="E81" s="84"/>
      <c r="F81" s="83"/>
      <c r="G81" s="83"/>
      <c r="H81" s="84"/>
      <c r="I81" s="84"/>
      <c r="J81" s="83"/>
      <c r="K81" s="83"/>
      <c r="L81" s="84"/>
      <c r="M81" s="84"/>
      <c r="N81" s="83"/>
      <c r="O81" s="83"/>
      <c r="P81" s="84"/>
      <c r="Q81" s="84"/>
      <c r="R81" s="83"/>
      <c r="S81" s="83"/>
      <c r="T81" s="84"/>
      <c r="U81" s="84"/>
      <c r="V81" s="84"/>
      <c r="W81" s="83"/>
      <c r="X81" s="83"/>
      <c r="Y81" s="84"/>
      <c r="Z81" s="312"/>
      <c r="AA81" s="86"/>
    </row>
    <row r="82" spans="1:27" ht="13.5">
      <c r="A82" s="335" t="s">
        <v>314</v>
      </c>
      <c r="B82" s="138"/>
      <c r="C82" s="321">
        <f aca="true" t="shared" si="14" ref="C82:Y82">SUM(C80:C81)</f>
        <v>0</v>
      </c>
      <c r="D82" s="322">
        <f t="shared" si="14"/>
        <v>0</v>
      </c>
      <c r="E82" s="321">
        <f t="shared" si="14"/>
        <v>0</v>
      </c>
      <c r="F82" s="323">
        <f t="shared" si="14"/>
        <v>0</v>
      </c>
      <c r="G82" s="323">
        <f t="shared" si="14"/>
        <v>0</v>
      </c>
      <c r="H82" s="321">
        <f t="shared" si="14"/>
        <v>0</v>
      </c>
      <c r="I82" s="321">
        <f t="shared" si="14"/>
        <v>0</v>
      </c>
      <c r="J82" s="323">
        <f t="shared" si="14"/>
        <v>0</v>
      </c>
      <c r="K82" s="323">
        <f t="shared" si="14"/>
        <v>0</v>
      </c>
      <c r="L82" s="321">
        <f t="shared" si="14"/>
        <v>0</v>
      </c>
      <c r="M82" s="321">
        <f t="shared" si="14"/>
        <v>0</v>
      </c>
      <c r="N82" s="323">
        <f t="shared" si="14"/>
        <v>0</v>
      </c>
      <c r="O82" s="323">
        <f t="shared" si="14"/>
        <v>0</v>
      </c>
      <c r="P82" s="321">
        <f t="shared" si="14"/>
        <v>0</v>
      </c>
      <c r="Q82" s="321">
        <f t="shared" si="14"/>
        <v>0</v>
      </c>
      <c r="R82" s="323">
        <f t="shared" si="14"/>
        <v>0</v>
      </c>
      <c r="S82" s="323">
        <f t="shared" si="14"/>
        <v>0</v>
      </c>
      <c r="T82" s="321">
        <f t="shared" si="14"/>
        <v>0</v>
      </c>
      <c r="U82" s="321">
        <f t="shared" si="14"/>
        <v>0</v>
      </c>
      <c r="V82" s="321">
        <f t="shared" si="14"/>
        <v>0</v>
      </c>
      <c r="W82" s="323">
        <f t="shared" si="14"/>
        <v>0</v>
      </c>
      <c r="X82" s="323">
        <f t="shared" si="14"/>
        <v>0</v>
      </c>
      <c r="Y82" s="321">
        <f t="shared" si="14"/>
        <v>0</v>
      </c>
      <c r="Z82" s="313">
        <f>+IF(X82&lt;&gt;0,+(Y82/X82)*100,0)</f>
        <v>0</v>
      </c>
      <c r="AA82" s="324">
        <f>SUM(AA80:AA81)</f>
        <v>0</v>
      </c>
    </row>
    <row r="83" spans="1:27" ht="13.5">
      <c r="A83" s="338" t="s">
        <v>477</v>
      </c>
      <c r="B83" s="138"/>
      <c r="C83" s="61"/>
      <c r="D83" s="318"/>
      <c r="E83" s="61"/>
      <c r="F83" s="60"/>
      <c r="G83" s="60"/>
      <c r="H83" s="61"/>
      <c r="I83" s="61"/>
      <c r="J83" s="60"/>
      <c r="K83" s="60"/>
      <c r="L83" s="61"/>
      <c r="M83" s="61"/>
      <c r="N83" s="60"/>
      <c r="O83" s="60"/>
      <c r="P83" s="61"/>
      <c r="Q83" s="61"/>
      <c r="R83" s="60"/>
      <c r="S83" s="60"/>
      <c r="T83" s="61"/>
      <c r="U83" s="61"/>
      <c r="V83" s="61"/>
      <c r="W83" s="60"/>
      <c r="X83" s="60"/>
      <c r="Y83" s="61"/>
      <c r="Z83" s="141"/>
      <c r="AA83" s="63"/>
    </row>
    <row r="84" spans="1:27" ht="13.5">
      <c r="A84" s="336" t="s">
        <v>316</v>
      </c>
      <c r="B84" s="138"/>
      <c r="C84" s="197"/>
      <c r="D84" s="319"/>
      <c r="E84" s="197"/>
      <c r="F84" s="310"/>
      <c r="G84" s="310"/>
      <c r="H84" s="197"/>
      <c r="I84" s="197"/>
      <c r="J84" s="310"/>
      <c r="K84" s="310"/>
      <c r="L84" s="197"/>
      <c r="M84" s="197"/>
      <c r="N84" s="310"/>
      <c r="O84" s="310"/>
      <c r="P84" s="197"/>
      <c r="Q84" s="197"/>
      <c r="R84" s="310"/>
      <c r="S84" s="310"/>
      <c r="T84" s="197"/>
      <c r="U84" s="197"/>
      <c r="V84" s="197"/>
      <c r="W84" s="310"/>
      <c r="X84" s="310"/>
      <c r="Y84" s="197"/>
      <c r="Z84" s="184"/>
      <c r="AA84" s="267"/>
    </row>
    <row r="85" spans="1:27" ht="13.5">
      <c r="A85" s="336" t="s">
        <v>317</v>
      </c>
      <c r="B85" s="138"/>
      <c r="C85" s="84"/>
      <c r="D85" s="320"/>
      <c r="E85" s="84"/>
      <c r="F85" s="83"/>
      <c r="G85" s="83"/>
      <c r="H85" s="84"/>
      <c r="I85" s="84"/>
      <c r="J85" s="83"/>
      <c r="K85" s="83"/>
      <c r="L85" s="84"/>
      <c r="M85" s="84"/>
      <c r="N85" s="83"/>
      <c r="O85" s="83"/>
      <c r="P85" s="84"/>
      <c r="Q85" s="84"/>
      <c r="R85" s="83"/>
      <c r="S85" s="83"/>
      <c r="T85" s="84"/>
      <c r="U85" s="84"/>
      <c r="V85" s="84"/>
      <c r="W85" s="83"/>
      <c r="X85" s="83"/>
      <c r="Y85" s="84"/>
      <c r="Z85" s="312"/>
      <c r="AA85" s="86"/>
    </row>
    <row r="86" spans="1:27" ht="13.5">
      <c r="A86" s="335" t="s">
        <v>318</v>
      </c>
      <c r="B86" s="138"/>
      <c r="C86" s="61">
        <f aca="true" t="shared" si="15" ref="C86:Y86">SUM(C84:C85)</f>
        <v>0</v>
      </c>
      <c r="D86" s="318">
        <f t="shared" si="15"/>
        <v>0</v>
      </c>
      <c r="E86" s="61">
        <f t="shared" si="15"/>
        <v>0</v>
      </c>
      <c r="F86" s="60">
        <f t="shared" si="15"/>
        <v>0</v>
      </c>
      <c r="G86" s="60">
        <f t="shared" si="15"/>
        <v>0</v>
      </c>
      <c r="H86" s="61">
        <f t="shared" si="15"/>
        <v>0</v>
      </c>
      <c r="I86" s="61">
        <f t="shared" si="15"/>
        <v>0</v>
      </c>
      <c r="J86" s="60">
        <f t="shared" si="15"/>
        <v>0</v>
      </c>
      <c r="K86" s="60">
        <f t="shared" si="15"/>
        <v>0</v>
      </c>
      <c r="L86" s="61">
        <f t="shared" si="15"/>
        <v>0</v>
      </c>
      <c r="M86" s="61">
        <f t="shared" si="15"/>
        <v>0</v>
      </c>
      <c r="N86" s="60">
        <f t="shared" si="15"/>
        <v>0</v>
      </c>
      <c r="O86" s="60">
        <f t="shared" si="15"/>
        <v>0</v>
      </c>
      <c r="P86" s="61">
        <f t="shared" si="15"/>
        <v>0</v>
      </c>
      <c r="Q86" s="61">
        <f t="shared" si="15"/>
        <v>0</v>
      </c>
      <c r="R86" s="60">
        <f t="shared" si="15"/>
        <v>0</v>
      </c>
      <c r="S86" s="60">
        <f t="shared" si="15"/>
        <v>0</v>
      </c>
      <c r="T86" s="61">
        <f t="shared" si="15"/>
        <v>0</v>
      </c>
      <c r="U86" s="61">
        <f t="shared" si="15"/>
        <v>0</v>
      </c>
      <c r="V86" s="61">
        <f t="shared" si="15"/>
        <v>0</v>
      </c>
      <c r="W86" s="60">
        <f t="shared" si="15"/>
        <v>0</v>
      </c>
      <c r="X86" s="60">
        <f t="shared" si="15"/>
        <v>0</v>
      </c>
      <c r="Y86" s="61">
        <f t="shared" si="15"/>
        <v>0</v>
      </c>
      <c r="Z86" s="141">
        <f>+IF(X86&lt;&gt;0,+(Y86/X86)*100,0)</f>
        <v>0</v>
      </c>
      <c r="AA86" s="63">
        <f>SUM(AA84:AA85)</f>
        <v>0</v>
      </c>
    </row>
    <row r="87" spans="1:27" ht="13.5">
      <c r="A87" s="336" t="s">
        <v>319</v>
      </c>
      <c r="B87" s="337"/>
      <c r="C87" s="61"/>
      <c r="D87" s="318"/>
      <c r="E87" s="61"/>
      <c r="F87" s="60"/>
      <c r="G87" s="60"/>
      <c r="H87" s="61"/>
      <c r="I87" s="61"/>
      <c r="J87" s="60"/>
      <c r="K87" s="60"/>
      <c r="L87" s="61"/>
      <c r="M87" s="61"/>
      <c r="N87" s="60"/>
      <c r="O87" s="60"/>
      <c r="P87" s="61"/>
      <c r="Q87" s="61"/>
      <c r="R87" s="60"/>
      <c r="S87" s="60"/>
      <c r="T87" s="61"/>
      <c r="U87" s="61"/>
      <c r="V87" s="61"/>
      <c r="W87" s="60"/>
      <c r="X87" s="60"/>
      <c r="Y87" s="61"/>
      <c r="Z87" s="141"/>
      <c r="AA87" s="63"/>
    </row>
    <row r="88" spans="1:27" ht="13.5">
      <c r="A88" s="336" t="s">
        <v>86</v>
      </c>
      <c r="B88" s="138"/>
      <c r="C88" s="84"/>
      <c r="D88" s="320"/>
      <c r="E88" s="84"/>
      <c r="F88" s="83"/>
      <c r="G88" s="83"/>
      <c r="H88" s="84"/>
      <c r="I88" s="84"/>
      <c r="J88" s="83"/>
      <c r="K88" s="83"/>
      <c r="L88" s="84"/>
      <c r="M88" s="84"/>
      <c r="N88" s="83"/>
      <c r="O88" s="83"/>
      <c r="P88" s="84"/>
      <c r="Q88" s="84"/>
      <c r="R88" s="83"/>
      <c r="S88" s="83"/>
      <c r="T88" s="84"/>
      <c r="U88" s="84"/>
      <c r="V88" s="84"/>
      <c r="W88" s="83"/>
      <c r="X88" s="83"/>
      <c r="Y88" s="84"/>
      <c r="Z88" s="312"/>
      <c r="AA88" s="86"/>
    </row>
    <row r="89" spans="1:27" ht="13.5">
      <c r="A89" s="335" t="s">
        <v>478</v>
      </c>
      <c r="B89" s="138"/>
      <c r="C89" s="321">
        <f aca="true" t="shared" si="16" ref="C89:Y89">SUM(C87:C88)</f>
        <v>0</v>
      </c>
      <c r="D89" s="322">
        <f t="shared" si="16"/>
        <v>0</v>
      </c>
      <c r="E89" s="321">
        <f t="shared" si="16"/>
        <v>0</v>
      </c>
      <c r="F89" s="323">
        <f t="shared" si="16"/>
        <v>0</v>
      </c>
      <c r="G89" s="323">
        <f t="shared" si="16"/>
        <v>0</v>
      </c>
      <c r="H89" s="321">
        <f t="shared" si="16"/>
        <v>0</v>
      </c>
      <c r="I89" s="321">
        <f t="shared" si="16"/>
        <v>0</v>
      </c>
      <c r="J89" s="323">
        <f t="shared" si="16"/>
        <v>0</v>
      </c>
      <c r="K89" s="323">
        <f t="shared" si="16"/>
        <v>0</v>
      </c>
      <c r="L89" s="321">
        <f t="shared" si="16"/>
        <v>0</v>
      </c>
      <c r="M89" s="321">
        <f t="shared" si="16"/>
        <v>0</v>
      </c>
      <c r="N89" s="323">
        <f t="shared" si="16"/>
        <v>0</v>
      </c>
      <c r="O89" s="323">
        <f t="shared" si="16"/>
        <v>0</v>
      </c>
      <c r="P89" s="321">
        <f t="shared" si="16"/>
        <v>0</v>
      </c>
      <c r="Q89" s="321">
        <f t="shared" si="16"/>
        <v>0</v>
      </c>
      <c r="R89" s="323">
        <f t="shared" si="16"/>
        <v>0</v>
      </c>
      <c r="S89" s="323">
        <f t="shared" si="16"/>
        <v>0</v>
      </c>
      <c r="T89" s="321">
        <f t="shared" si="16"/>
        <v>0</v>
      </c>
      <c r="U89" s="321">
        <f t="shared" si="16"/>
        <v>0</v>
      </c>
      <c r="V89" s="321">
        <f t="shared" si="16"/>
        <v>0</v>
      </c>
      <c r="W89" s="323">
        <f t="shared" si="16"/>
        <v>0</v>
      </c>
      <c r="X89" s="323">
        <f t="shared" si="16"/>
        <v>0</v>
      </c>
      <c r="Y89" s="321">
        <f t="shared" si="16"/>
        <v>0</v>
      </c>
      <c r="Z89" s="313">
        <f>+IF(X89&lt;&gt;0,+(Y89/X89)*100,0)</f>
        <v>0</v>
      </c>
      <c r="AA89" s="324">
        <f>SUM(AA87:AA88)</f>
        <v>0</v>
      </c>
    </row>
    <row r="90" spans="1:27" ht="13.5">
      <c r="A90" s="338" t="s">
        <v>321</v>
      </c>
      <c r="B90" s="138"/>
      <c r="C90" s="61"/>
      <c r="D90" s="318"/>
      <c r="E90" s="61"/>
      <c r="F90" s="60"/>
      <c r="G90" s="60"/>
      <c r="H90" s="61"/>
      <c r="I90" s="61"/>
      <c r="J90" s="60"/>
      <c r="K90" s="60"/>
      <c r="L90" s="61"/>
      <c r="M90" s="61"/>
      <c r="N90" s="60"/>
      <c r="O90" s="60"/>
      <c r="P90" s="61"/>
      <c r="Q90" s="61"/>
      <c r="R90" s="60"/>
      <c r="S90" s="60"/>
      <c r="T90" s="61"/>
      <c r="U90" s="61"/>
      <c r="V90" s="61"/>
      <c r="W90" s="60"/>
      <c r="X90" s="60"/>
      <c r="Y90" s="61"/>
      <c r="Z90" s="141"/>
      <c r="AA90" s="63"/>
    </row>
    <row r="91" spans="1:27" ht="13.5">
      <c r="A91" s="336" t="s">
        <v>322</v>
      </c>
      <c r="B91" s="138"/>
      <c r="C91" s="197"/>
      <c r="D91" s="319"/>
      <c r="E91" s="197"/>
      <c r="F91" s="310"/>
      <c r="G91" s="310"/>
      <c r="H91" s="197"/>
      <c r="I91" s="197"/>
      <c r="J91" s="310"/>
      <c r="K91" s="310"/>
      <c r="L91" s="197"/>
      <c r="M91" s="197"/>
      <c r="N91" s="310"/>
      <c r="O91" s="310"/>
      <c r="P91" s="197"/>
      <c r="Q91" s="197"/>
      <c r="R91" s="310"/>
      <c r="S91" s="310"/>
      <c r="T91" s="197"/>
      <c r="U91" s="197"/>
      <c r="V91" s="197"/>
      <c r="W91" s="310"/>
      <c r="X91" s="310"/>
      <c r="Y91" s="197"/>
      <c r="Z91" s="184"/>
      <c r="AA91" s="267"/>
    </row>
    <row r="92" spans="1:27" ht="13.5">
      <c r="A92" s="336" t="s">
        <v>323</v>
      </c>
      <c r="B92" s="138"/>
      <c r="C92" s="84"/>
      <c r="D92" s="320"/>
      <c r="E92" s="84"/>
      <c r="F92" s="83"/>
      <c r="G92" s="83"/>
      <c r="H92" s="84"/>
      <c r="I92" s="84"/>
      <c r="J92" s="83"/>
      <c r="K92" s="83"/>
      <c r="L92" s="84"/>
      <c r="M92" s="84"/>
      <c r="N92" s="83"/>
      <c r="O92" s="83"/>
      <c r="P92" s="84"/>
      <c r="Q92" s="84"/>
      <c r="R92" s="83"/>
      <c r="S92" s="83"/>
      <c r="T92" s="84"/>
      <c r="U92" s="84"/>
      <c r="V92" s="84"/>
      <c r="W92" s="83"/>
      <c r="X92" s="83"/>
      <c r="Y92" s="84"/>
      <c r="Z92" s="312"/>
      <c r="AA92" s="86"/>
    </row>
    <row r="93" spans="1:27" ht="13.5">
      <c r="A93" s="335" t="s">
        <v>324</v>
      </c>
      <c r="B93" s="138"/>
      <c r="C93" s="61">
        <f aca="true" t="shared" si="17" ref="C93:Y93">SUM(C91:C92)</f>
        <v>0</v>
      </c>
      <c r="D93" s="318">
        <f t="shared" si="17"/>
        <v>0</v>
      </c>
      <c r="E93" s="61">
        <f t="shared" si="17"/>
        <v>0</v>
      </c>
      <c r="F93" s="60">
        <f t="shared" si="17"/>
        <v>0</v>
      </c>
      <c r="G93" s="60">
        <f t="shared" si="17"/>
        <v>0</v>
      </c>
      <c r="H93" s="61">
        <f t="shared" si="17"/>
        <v>0</v>
      </c>
      <c r="I93" s="61">
        <f t="shared" si="17"/>
        <v>0</v>
      </c>
      <c r="J93" s="60">
        <f t="shared" si="17"/>
        <v>0</v>
      </c>
      <c r="K93" s="60">
        <f t="shared" si="17"/>
        <v>0</v>
      </c>
      <c r="L93" s="61">
        <f t="shared" si="17"/>
        <v>0</v>
      </c>
      <c r="M93" s="61">
        <f t="shared" si="17"/>
        <v>0</v>
      </c>
      <c r="N93" s="60">
        <f t="shared" si="17"/>
        <v>0</v>
      </c>
      <c r="O93" s="60">
        <f t="shared" si="17"/>
        <v>0</v>
      </c>
      <c r="P93" s="61">
        <f t="shared" si="17"/>
        <v>0</v>
      </c>
      <c r="Q93" s="61">
        <f t="shared" si="17"/>
        <v>0</v>
      </c>
      <c r="R93" s="60">
        <f t="shared" si="17"/>
        <v>0</v>
      </c>
      <c r="S93" s="60">
        <f t="shared" si="17"/>
        <v>0</v>
      </c>
      <c r="T93" s="61">
        <f t="shared" si="17"/>
        <v>0</v>
      </c>
      <c r="U93" s="61">
        <f t="shared" si="17"/>
        <v>0</v>
      </c>
      <c r="V93" s="61">
        <f t="shared" si="17"/>
        <v>0</v>
      </c>
      <c r="W93" s="60">
        <f t="shared" si="17"/>
        <v>0</v>
      </c>
      <c r="X93" s="60">
        <f t="shared" si="17"/>
        <v>0</v>
      </c>
      <c r="Y93" s="61">
        <f t="shared" si="17"/>
        <v>0</v>
      </c>
      <c r="Z93" s="141">
        <f>+IF(X93&lt;&gt;0,+(Y93/X93)*100,0)</f>
        <v>0</v>
      </c>
      <c r="AA93" s="63">
        <f>SUM(AA91:AA92)</f>
        <v>0</v>
      </c>
    </row>
    <row r="94" spans="1:27" ht="13.5">
      <c r="A94" s="339" t="s">
        <v>325</v>
      </c>
      <c r="B94" s="138"/>
      <c r="C94" s="197"/>
      <c r="D94" s="319"/>
      <c r="E94" s="197"/>
      <c r="F94" s="310"/>
      <c r="G94" s="310"/>
      <c r="H94" s="197"/>
      <c r="I94" s="197"/>
      <c r="J94" s="310"/>
      <c r="K94" s="310"/>
      <c r="L94" s="197"/>
      <c r="M94" s="197"/>
      <c r="N94" s="310"/>
      <c r="O94" s="310"/>
      <c r="P94" s="197"/>
      <c r="Q94" s="197"/>
      <c r="R94" s="310"/>
      <c r="S94" s="310"/>
      <c r="T94" s="197"/>
      <c r="U94" s="197"/>
      <c r="V94" s="197"/>
      <c r="W94" s="310"/>
      <c r="X94" s="310"/>
      <c r="Y94" s="197"/>
      <c r="Z94" s="184"/>
      <c r="AA94" s="267"/>
    </row>
    <row r="95" spans="1:27" ht="13.5">
      <c r="A95" s="338" t="s">
        <v>326</v>
      </c>
      <c r="B95" s="138"/>
      <c r="C95" s="61"/>
      <c r="D95" s="318"/>
      <c r="E95" s="61"/>
      <c r="F95" s="60"/>
      <c r="G95" s="60"/>
      <c r="H95" s="61"/>
      <c r="I95" s="61"/>
      <c r="J95" s="60"/>
      <c r="K95" s="60"/>
      <c r="L95" s="61"/>
      <c r="M95" s="61"/>
      <c r="N95" s="60"/>
      <c r="O95" s="60"/>
      <c r="P95" s="61"/>
      <c r="Q95" s="61"/>
      <c r="R95" s="60"/>
      <c r="S95" s="60"/>
      <c r="T95" s="61"/>
      <c r="U95" s="61"/>
      <c r="V95" s="61"/>
      <c r="W95" s="60"/>
      <c r="X95" s="60"/>
      <c r="Y95" s="61"/>
      <c r="Z95" s="141"/>
      <c r="AA95" s="63"/>
    </row>
    <row r="96" spans="1:27" ht="13.5">
      <c r="A96" s="338" t="s">
        <v>327</v>
      </c>
      <c r="B96" s="138"/>
      <c r="C96" s="61"/>
      <c r="D96" s="318"/>
      <c r="E96" s="61"/>
      <c r="F96" s="60"/>
      <c r="G96" s="60"/>
      <c r="H96" s="61"/>
      <c r="I96" s="61"/>
      <c r="J96" s="60"/>
      <c r="K96" s="60"/>
      <c r="L96" s="61"/>
      <c r="M96" s="61"/>
      <c r="N96" s="60"/>
      <c r="O96" s="60"/>
      <c r="P96" s="61"/>
      <c r="Q96" s="61"/>
      <c r="R96" s="60"/>
      <c r="S96" s="60"/>
      <c r="T96" s="61"/>
      <c r="U96" s="61"/>
      <c r="V96" s="61"/>
      <c r="W96" s="60"/>
      <c r="X96" s="60"/>
      <c r="Y96" s="61"/>
      <c r="Z96" s="141"/>
      <c r="AA96" s="63"/>
    </row>
    <row r="97" spans="1:27" ht="13.5">
      <c r="A97" s="339" t="s">
        <v>328</v>
      </c>
      <c r="B97" s="337"/>
      <c r="C97" s="61"/>
      <c r="D97" s="318"/>
      <c r="E97" s="61"/>
      <c r="F97" s="60"/>
      <c r="G97" s="60"/>
      <c r="H97" s="61"/>
      <c r="I97" s="61"/>
      <c r="J97" s="60"/>
      <c r="K97" s="60"/>
      <c r="L97" s="61"/>
      <c r="M97" s="61"/>
      <c r="N97" s="60"/>
      <c r="O97" s="60"/>
      <c r="P97" s="61"/>
      <c r="Q97" s="61"/>
      <c r="R97" s="60"/>
      <c r="S97" s="60"/>
      <c r="T97" s="61"/>
      <c r="U97" s="61"/>
      <c r="V97" s="61"/>
      <c r="W97" s="60"/>
      <c r="X97" s="60"/>
      <c r="Y97" s="61"/>
      <c r="Z97" s="141"/>
      <c r="AA97" s="63"/>
    </row>
    <row r="98" spans="1:27" ht="13.5">
      <c r="A98" s="338" t="s">
        <v>329</v>
      </c>
      <c r="B98" s="138"/>
      <c r="C98" s="61"/>
      <c r="D98" s="318"/>
      <c r="E98" s="61"/>
      <c r="F98" s="60"/>
      <c r="G98" s="60"/>
      <c r="H98" s="61"/>
      <c r="I98" s="61"/>
      <c r="J98" s="60"/>
      <c r="K98" s="60"/>
      <c r="L98" s="61"/>
      <c r="M98" s="61"/>
      <c r="N98" s="60"/>
      <c r="O98" s="60"/>
      <c r="P98" s="61"/>
      <c r="Q98" s="61"/>
      <c r="R98" s="60"/>
      <c r="S98" s="60"/>
      <c r="T98" s="61"/>
      <c r="U98" s="61"/>
      <c r="V98" s="61"/>
      <c r="W98" s="60"/>
      <c r="X98" s="60"/>
      <c r="Y98" s="61"/>
      <c r="Z98" s="141"/>
      <c r="AA98" s="63"/>
    </row>
    <row r="99" spans="1:27" ht="13.5">
      <c r="A99" s="338" t="s">
        <v>330</v>
      </c>
      <c r="B99" s="138"/>
      <c r="C99" s="84"/>
      <c r="D99" s="320"/>
      <c r="E99" s="84"/>
      <c r="F99" s="83"/>
      <c r="G99" s="83"/>
      <c r="H99" s="84"/>
      <c r="I99" s="84"/>
      <c r="J99" s="83"/>
      <c r="K99" s="83"/>
      <c r="L99" s="84"/>
      <c r="M99" s="84"/>
      <c r="N99" s="83"/>
      <c r="O99" s="83"/>
      <c r="P99" s="84"/>
      <c r="Q99" s="84"/>
      <c r="R99" s="83"/>
      <c r="S99" s="83"/>
      <c r="T99" s="84"/>
      <c r="U99" s="84"/>
      <c r="V99" s="84"/>
      <c r="W99" s="83"/>
      <c r="X99" s="83"/>
      <c r="Y99" s="84"/>
      <c r="Z99" s="312"/>
      <c r="AA99" s="86"/>
    </row>
    <row r="100" spans="1:27" ht="4.5" customHeight="1">
      <c r="A100" s="340"/>
      <c r="B100" s="138"/>
      <c r="C100" s="61"/>
      <c r="D100" s="318"/>
      <c r="E100" s="61"/>
      <c r="F100" s="60"/>
      <c r="G100" s="60"/>
      <c r="H100" s="61"/>
      <c r="I100" s="61"/>
      <c r="J100" s="60"/>
      <c r="K100" s="60"/>
      <c r="L100" s="61"/>
      <c r="M100" s="61"/>
      <c r="N100" s="60"/>
      <c r="O100" s="60"/>
      <c r="P100" s="61"/>
      <c r="Q100" s="61"/>
      <c r="R100" s="60"/>
      <c r="S100" s="60"/>
      <c r="T100" s="61"/>
      <c r="U100" s="61"/>
      <c r="V100" s="61"/>
      <c r="W100" s="60"/>
      <c r="X100" s="60"/>
      <c r="Y100" s="61"/>
      <c r="Z100" s="141"/>
      <c r="AA100" s="63"/>
    </row>
    <row r="101" spans="1:27" ht="13.5">
      <c r="A101" s="333" t="s">
        <v>333</v>
      </c>
      <c r="B101" s="138" t="s">
        <v>98</v>
      </c>
      <c r="C101" s="108">
        <f aca="true" t="shared" si="18" ref="C101:Y101">C111+C114+C115+C118+C121+C122+SUM(C125:C131)</f>
        <v>0</v>
      </c>
      <c r="D101" s="331">
        <f t="shared" si="18"/>
        <v>0</v>
      </c>
      <c r="E101" s="108">
        <f t="shared" si="18"/>
        <v>5940000</v>
      </c>
      <c r="F101" s="107">
        <f t="shared" si="18"/>
        <v>5940000</v>
      </c>
      <c r="G101" s="107">
        <f t="shared" si="18"/>
        <v>1023901</v>
      </c>
      <c r="H101" s="108">
        <f t="shared" si="18"/>
        <v>0</v>
      </c>
      <c r="I101" s="108">
        <f t="shared" si="18"/>
        <v>0</v>
      </c>
      <c r="J101" s="107">
        <f t="shared" si="18"/>
        <v>1023901</v>
      </c>
      <c r="K101" s="107">
        <f t="shared" si="18"/>
        <v>0</v>
      </c>
      <c r="L101" s="108">
        <f t="shared" si="18"/>
        <v>0</v>
      </c>
      <c r="M101" s="108">
        <f t="shared" si="18"/>
        <v>0</v>
      </c>
      <c r="N101" s="107">
        <f t="shared" si="18"/>
        <v>0</v>
      </c>
      <c r="O101" s="107">
        <f t="shared" si="18"/>
        <v>0</v>
      </c>
      <c r="P101" s="108">
        <f t="shared" si="18"/>
        <v>0</v>
      </c>
      <c r="Q101" s="108">
        <f t="shared" si="18"/>
        <v>0</v>
      </c>
      <c r="R101" s="107">
        <f t="shared" si="18"/>
        <v>0</v>
      </c>
      <c r="S101" s="107">
        <f t="shared" si="18"/>
        <v>0</v>
      </c>
      <c r="T101" s="108">
        <f t="shared" si="18"/>
        <v>0</v>
      </c>
      <c r="U101" s="108">
        <f t="shared" si="18"/>
        <v>0</v>
      </c>
      <c r="V101" s="108">
        <f t="shared" si="18"/>
        <v>0</v>
      </c>
      <c r="W101" s="107">
        <f t="shared" si="18"/>
        <v>1023901</v>
      </c>
      <c r="X101" s="107">
        <f t="shared" si="18"/>
        <v>1485006</v>
      </c>
      <c r="Y101" s="108">
        <f t="shared" si="18"/>
        <v>-461105</v>
      </c>
      <c r="Z101" s="332">
        <f>+IF(X101&lt;&gt;0,+(Y101/X101)*100,0)</f>
        <v>-31.050716293402182</v>
      </c>
      <c r="AA101" s="110">
        <f>AA111+AA114+AA115+AA118+AA121+AA122+SUM(AA125:AA131)</f>
        <v>5940000</v>
      </c>
    </row>
    <row r="102" spans="1:27" ht="13.5">
      <c r="A102" s="334" t="s">
        <v>302</v>
      </c>
      <c r="B102" s="144"/>
      <c r="C102" s="61"/>
      <c r="D102" s="318"/>
      <c r="E102" s="61"/>
      <c r="F102" s="60"/>
      <c r="G102" s="60"/>
      <c r="H102" s="61"/>
      <c r="I102" s="61"/>
      <c r="J102" s="60"/>
      <c r="K102" s="60"/>
      <c r="L102" s="61"/>
      <c r="M102" s="61"/>
      <c r="N102" s="60"/>
      <c r="O102" s="60"/>
      <c r="P102" s="61"/>
      <c r="Q102" s="61"/>
      <c r="R102" s="60"/>
      <c r="S102" s="60"/>
      <c r="T102" s="61"/>
      <c r="U102" s="61"/>
      <c r="V102" s="61"/>
      <c r="W102" s="60"/>
      <c r="X102" s="60"/>
      <c r="Y102" s="61"/>
      <c r="Z102" s="141"/>
      <c r="AA102" s="63"/>
    </row>
    <row r="103" spans="1:27" ht="13.5">
      <c r="A103" s="334" t="s">
        <v>303</v>
      </c>
      <c r="B103" s="144"/>
      <c r="C103" s="61"/>
      <c r="D103" s="318"/>
      <c r="E103" s="61"/>
      <c r="F103" s="60"/>
      <c r="G103" s="60"/>
      <c r="H103" s="61"/>
      <c r="I103" s="61"/>
      <c r="J103" s="60"/>
      <c r="K103" s="60"/>
      <c r="L103" s="61"/>
      <c r="M103" s="61"/>
      <c r="N103" s="60"/>
      <c r="O103" s="60"/>
      <c r="P103" s="61"/>
      <c r="Q103" s="61"/>
      <c r="R103" s="60"/>
      <c r="S103" s="60"/>
      <c r="T103" s="61"/>
      <c r="U103" s="61"/>
      <c r="V103" s="61"/>
      <c r="W103" s="60"/>
      <c r="X103" s="60"/>
      <c r="Y103" s="61"/>
      <c r="Z103" s="141"/>
      <c r="AA103" s="63"/>
    </row>
    <row r="104" spans="1:27" ht="13.5">
      <c r="A104" s="334" t="s">
        <v>304</v>
      </c>
      <c r="B104" s="144"/>
      <c r="C104" s="61"/>
      <c r="D104" s="318"/>
      <c r="E104" s="61"/>
      <c r="F104" s="60"/>
      <c r="G104" s="60"/>
      <c r="H104" s="61"/>
      <c r="I104" s="61"/>
      <c r="J104" s="60"/>
      <c r="K104" s="60"/>
      <c r="L104" s="61"/>
      <c r="M104" s="61"/>
      <c r="N104" s="60"/>
      <c r="O104" s="60"/>
      <c r="P104" s="61"/>
      <c r="Q104" s="61"/>
      <c r="R104" s="60"/>
      <c r="S104" s="60"/>
      <c r="T104" s="61"/>
      <c r="U104" s="61"/>
      <c r="V104" s="61"/>
      <c r="W104" s="60"/>
      <c r="X104" s="60"/>
      <c r="Y104" s="61"/>
      <c r="Z104" s="141"/>
      <c r="AA104" s="63"/>
    </row>
    <row r="105" spans="1:27" ht="13.5">
      <c r="A105" s="334" t="s">
        <v>305</v>
      </c>
      <c r="B105" s="144"/>
      <c r="C105" s="61"/>
      <c r="D105" s="318"/>
      <c r="E105" s="61"/>
      <c r="F105" s="60"/>
      <c r="G105" s="60"/>
      <c r="H105" s="61"/>
      <c r="I105" s="61"/>
      <c r="J105" s="60"/>
      <c r="K105" s="60"/>
      <c r="L105" s="61"/>
      <c r="M105" s="61"/>
      <c r="N105" s="60"/>
      <c r="O105" s="60"/>
      <c r="P105" s="61"/>
      <c r="Q105" s="61"/>
      <c r="R105" s="60"/>
      <c r="S105" s="60"/>
      <c r="T105" s="61"/>
      <c r="U105" s="61"/>
      <c r="V105" s="61"/>
      <c r="W105" s="60"/>
      <c r="X105" s="60"/>
      <c r="Y105" s="61"/>
      <c r="Z105" s="141"/>
      <c r="AA105" s="63"/>
    </row>
    <row r="106" spans="1:27" ht="13.5">
      <c r="A106" s="334" t="s">
        <v>306</v>
      </c>
      <c r="B106" s="144"/>
      <c r="C106" s="61"/>
      <c r="D106" s="318"/>
      <c r="E106" s="61"/>
      <c r="F106" s="60"/>
      <c r="G106" s="60"/>
      <c r="H106" s="61"/>
      <c r="I106" s="61"/>
      <c r="J106" s="60"/>
      <c r="K106" s="60"/>
      <c r="L106" s="61"/>
      <c r="M106" s="61"/>
      <c r="N106" s="60"/>
      <c r="O106" s="60"/>
      <c r="P106" s="61"/>
      <c r="Q106" s="61"/>
      <c r="R106" s="60"/>
      <c r="S106" s="60"/>
      <c r="T106" s="61"/>
      <c r="U106" s="61"/>
      <c r="V106" s="61"/>
      <c r="W106" s="60"/>
      <c r="X106" s="60"/>
      <c r="Y106" s="61"/>
      <c r="Z106" s="141"/>
      <c r="AA106" s="63"/>
    </row>
    <row r="107" spans="1:27" ht="13.5">
      <c r="A107" s="334" t="s">
        <v>307</v>
      </c>
      <c r="B107" s="144"/>
      <c r="C107" s="61"/>
      <c r="D107" s="318"/>
      <c r="E107" s="61"/>
      <c r="F107" s="60"/>
      <c r="G107" s="60"/>
      <c r="H107" s="61"/>
      <c r="I107" s="61"/>
      <c r="J107" s="60"/>
      <c r="K107" s="60"/>
      <c r="L107" s="61"/>
      <c r="M107" s="61"/>
      <c r="N107" s="60"/>
      <c r="O107" s="60"/>
      <c r="P107" s="61"/>
      <c r="Q107" s="61"/>
      <c r="R107" s="60"/>
      <c r="S107" s="60"/>
      <c r="T107" s="61"/>
      <c r="U107" s="61"/>
      <c r="V107" s="61"/>
      <c r="W107" s="60"/>
      <c r="X107" s="60"/>
      <c r="Y107" s="61"/>
      <c r="Z107" s="141"/>
      <c r="AA107" s="63"/>
    </row>
    <row r="108" spans="1:27" ht="13.5">
      <c r="A108" s="334" t="s">
        <v>308</v>
      </c>
      <c r="B108" s="138"/>
      <c r="C108" s="61"/>
      <c r="D108" s="318"/>
      <c r="E108" s="61"/>
      <c r="F108" s="60"/>
      <c r="G108" s="60"/>
      <c r="H108" s="61"/>
      <c r="I108" s="61"/>
      <c r="J108" s="60"/>
      <c r="K108" s="60"/>
      <c r="L108" s="61"/>
      <c r="M108" s="61"/>
      <c r="N108" s="60"/>
      <c r="O108" s="60"/>
      <c r="P108" s="61"/>
      <c r="Q108" s="61"/>
      <c r="R108" s="60"/>
      <c r="S108" s="60"/>
      <c r="T108" s="61"/>
      <c r="U108" s="61"/>
      <c r="V108" s="61"/>
      <c r="W108" s="60"/>
      <c r="X108" s="60"/>
      <c r="Y108" s="61"/>
      <c r="Z108" s="141"/>
      <c r="AA108" s="63"/>
    </row>
    <row r="109" spans="1:27" ht="13.5">
      <c r="A109" s="334" t="s">
        <v>309</v>
      </c>
      <c r="B109" s="138"/>
      <c r="C109" s="197"/>
      <c r="D109" s="319"/>
      <c r="E109" s="197"/>
      <c r="F109" s="310"/>
      <c r="G109" s="310"/>
      <c r="H109" s="197"/>
      <c r="I109" s="197"/>
      <c r="J109" s="310"/>
      <c r="K109" s="310"/>
      <c r="L109" s="197"/>
      <c r="M109" s="197"/>
      <c r="N109" s="310"/>
      <c r="O109" s="310"/>
      <c r="P109" s="197"/>
      <c r="Q109" s="197"/>
      <c r="R109" s="310"/>
      <c r="S109" s="310"/>
      <c r="T109" s="197"/>
      <c r="U109" s="197"/>
      <c r="V109" s="197"/>
      <c r="W109" s="310"/>
      <c r="X109" s="310"/>
      <c r="Y109" s="197"/>
      <c r="Z109" s="184"/>
      <c r="AA109" s="267"/>
    </row>
    <row r="110" spans="1:27" ht="13.5">
      <c r="A110" s="334" t="s">
        <v>310</v>
      </c>
      <c r="B110" s="138"/>
      <c r="C110" s="84"/>
      <c r="D110" s="320"/>
      <c r="E110" s="84"/>
      <c r="F110" s="83"/>
      <c r="G110" s="83"/>
      <c r="H110" s="84"/>
      <c r="I110" s="84"/>
      <c r="J110" s="83"/>
      <c r="K110" s="83"/>
      <c r="L110" s="84"/>
      <c r="M110" s="84"/>
      <c r="N110" s="83"/>
      <c r="O110" s="83"/>
      <c r="P110" s="84"/>
      <c r="Q110" s="84"/>
      <c r="R110" s="83"/>
      <c r="S110" s="83"/>
      <c r="T110" s="84"/>
      <c r="U110" s="84"/>
      <c r="V110" s="84"/>
      <c r="W110" s="83"/>
      <c r="X110" s="83"/>
      <c r="Y110" s="84"/>
      <c r="Z110" s="312"/>
      <c r="AA110" s="86"/>
    </row>
    <row r="111" spans="1:27" ht="13.5">
      <c r="A111" s="335" t="s">
        <v>311</v>
      </c>
      <c r="B111" s="138"/>
      <c r="C111" s="61">
        <f aca="true" t="shared" si="19" ref="C111:Y111">SUM(C102:C110)</f>
        <v>0</v>
      </c>
      <c r="D111" s="318">
        <f t="shared" si="19"/>
        <v>0</v>
      </c>
      <c r="E111" s="61">
        <f t="shared" si="19"/>
        <v>0</v>
      </c>
      <c r="F111" s="60">
        <f t="shared" si="19"/>
        <v>0</v>
      </c>
      <c r="G111" s="60">
        <f t="shared" si="19"/>
        <v>0</v>
      </c>
      <c r="H111" s="61">
        <f t="shared" si="19"/>
        <v>0</v>
      </c>
      <c r="I111" s="61">
        <f t="shared" si="19"/>
        <v>0</v>
      </c>
      <c r="J111" s="60">
        <f t="shared" si="19"/>
        <v>0</v>
      </c>
      <c r="K111" s="60">
        <f t="shared" si="19"/>
        <v>0</v>
      </c>
      <c r="L111" s="61">
        <f t="shared" si="19"/>
        <v>0</v>
      </c>
      <c r="M111" s="61">
        <f t="shared" si="19"/>
        <v>0</v>
      </c>
      <c r="N111" s="60">
        <f t="shared" si="19"/>
        <v>0</v>
      </c>
      <c r="O111" s="60">
        <f t="shared" si="19"/>
        <v>0</v>
      </c>
      <c r="P111" s="61">
        <f t="shared" si="19"/>
        <v>0</v>
      </c>
      <c r="Q111" s="61">
        <f t="shared" si="19"/>
        <v>0</v>
      </c>
      <c r="R111" s="60">
        <f t="shared" si="19"/>
        <v>0</v>
      </c>
      <c r="S111" s="60">
        <f t="shared" si="19"/>
        <v>0</v>
      </c>
      <c r="T111" s="61">
        <f t="shared" si="19"/>
        <v>0</v>
      </c>
      <c r="U111" s="61">
        <f t="shared" si="19"/>
        <v>0</v>
      </c>
      <c r="V111" s="61">
        <f t="shared" si="19"/>
        <v>0</v>
      </c>
      <c r="W111" s="60">
        <f t="shared" si="19"/>
        <v>0</v>
      </c>
      <c r="X111" s="60">
        <f t="shared" si="19"/>
        <v>0</v>
      </c>
      <c r="Y111" s="61">
        <f t="shared" si="19"/>
        <v>0</v>
      </c>
      <c r="Z111" s="141">
        <f>+IF(X111&lt;&gt;0,+(Y111/X111)*100,0)</f>
        <v>0</v>
      </c>
      <c r="AA111" s="63">
        <f>SUM(AA102:AA110)</f>
        <v>0</v>
      </c>
    </row>
    <row r="112" spans="1:27" ht="13.5">
      <c r="A112" s="336" t="s">
        <v>312</v>
      </c>
      <c r="B112" s="337"/>
      <c r="C112" s="61"/>
      <c r="D112" s="318"/>
      <c r="E112" s="61">
        <v>500000</v>
      </c>
      <c r="F112" s="60">
        <v>500000</v>
      </c>
      <c r="G112" s="60">
        <v>687687</v>
      </c>
      <c r="H112" s="61"/>
      <c r="I112" s="61"/>
      <c r="J112" s="60">
        <v>687687</v>
      </c>
      <c r="K112" s="60"/>
      <c r="L112" s="61"/>
      <c r="M112" s="61"/>
      <c r="N112" s="60"/>
      <c r="O112" s="60"/>
      <c r="P112" s="61"/>
      <c r="Q112" s="61"/>
      <c r="R112" s="60"/>
      <c r="S112" s="60"/>
      <c r="T112" s="61"/>
      <c r="U112" s="61"/>
      <c r="V112" s="61"/>
      <c r="W112" s="60">
        <v>687687</v>
      </c>
      <c r="X112" s="60">
        <v>125001</v>
      </c>
      <c r="Y112" s="61">
        <v>562686</v>
      </c>
      <c r="Z112" s="141">
        <v>450.1452</v>
      </c>
      <c r="AA112" s="63">
        <v>500000</v>
      </c>
    </row>
    <row r="113" spans="1:27" ht="13.5">
      <c r="A113" s="336" t="s">
        <v>313</v>
      </c>
      <c r="B113" s="138"/>
      <c r="C113" s="84"/>
      <c r="D113" s="320"/>
      <c r="E113" s="84"/>
      <c r="F113" s="83"/>
      <c r="G113" s="83"/>
      <c r="H113" s="84"/>
      <c r="I113" s="84"/>
      <c r="J113" s="83"/>
      <c r="K113" s="83"/>
      <c r="L113" s="84"/>
      <c r="M113" s="84"/>
      <c r="N113" s="83"/>
      <c r="O113" s="83"/>
      <c r="P113" s="84"/>
      <c r="Q113" s="84"/>
      <c r="R113" s="83"/>
      <c r="S113" s="83"/>
      <c r="T113" s="84"/>
      <c r="U113" s="84"/>
      <c r="V113" s="84"/>
      <c r="W113" s="83"/>
      <c r="X113" s="83"/>
      <c r="Y113" s="84"/>
      <c r="Z113" s="312"/>
      <c r="AA113" s="86"/>
    </row>
    <row r="114" spans="1:27" ht="13.5">
      <c r="A114" s="335" t="s">
        <v>314</v>
      </c>
      <c r="B114" s="138"/>
      <c r="C114" s="321">
        <f aca="true" t="shared" si="20" ref="C114:Y114">SUM(C112:C113)</f>
        <v>0</v>
      </c>
      <c r="D114" s="322">
        <f t="shared" si="20"/>
        <v>0</v>
      </c>
      <c r="E114" s="321">
        <f t="shared" si="20"/>
        <v>500000</v>
      </c>
      <c r="F114" s="323">
        <f t="shared" si="20"/>
        <v>500000</v>
      </c>
      <c r="G114" s="323">
        <f t="shared" si="20"/>
        <v>687687</v>
      </c>
      <c r="H114" s="321">
        <f t="shared" si="20"/>
        <v>0</v>
      </c>
      <c r="I114" s="321">
        <f t="shared" si="20"/>
        <v>0</v>
      </c>
      <c r="J114" s="323">
        <f t="shared" si="20"/>
        <v>687687</v>
      </c>
      <c r="K114" s="323">
        <f t="shared" si="20"/>
        <v>0</v>
      </c>
      <c r="L114" s="321">
        <f t="shared" si="20"/>
        <v>0</v>
      </c>
      <c r="M114" s="321">
        <f t="shared" si="20"/>
        <v>0</v>
      </c>
      <c r="N114" s="323">
        <f t="shared" si="20"/>
        <v>0</v>
      </c>
      <c r="O114" s="323">
        <f t="shared" si="20"/>
        <v>0</v>
      </c>
      <c r="P114" s="321">
        <f t="shared" si="20"/>
        <v>0</v>
      </c>
      <c r="Q114" s="321">
        <f t="shared" si="20"/>
        <v>0</v>
      </c>
      <c r="R114" s="323">
        <f t="shared" si="20"/>
        <v>0</v>
      </c>
      <c r="S114" s="323">
        <f t="shared" si="20"/>
        <v>0</v>
      </c>
      <c r="T114" s="321">
        <f t="shared" si="20"/>
        <v>0</v>
      </c>
      <c r="U114" s="321">
        <f t="shared" si="20"/>
        <v>0</v>
      </c>
      <c r="V114" s="321">
        <f t="shared" si="20"/>
        <v>0</v>
      </c>
      <c r="W114" s="323">
        <f t="shared" si="20"/>
        <v>687687</v>
      </c>
      <c r="X114" s="323">
        <f t="shared" si="20"/>
        <v>125001</v>
      </c>
      <c r="Y114" s="321">
        <f t="shared" si="20"/>
        <v>562686</v>
      </c>
      <c r="Z114" s="313">
        <f>+IF(X114&lt;&gt;0,+(Y114/X114)*100,0)</f>
        <v>450.1451988384093</v>
      </c>
      <c r="AA114" s="324">
        <f>SUM(AA112:AA113)</f>
        <v>500000</v>
      </c>
    </row>
    <row r="115" spans="1:27" ht="13.5">
      <c r="A115" s="338" t="s">
        <v>477</v>
      </c>
      <c r="B115" s="138"/>
      <c r="C115" s="61"/>
      <c r="D115" s="318"/>
      <c r="E115" s="61"/>
      <c r="F115" s="60"/>
      <c r="G115" s="60"/>
      <c r="H115" s="61"/>
      <c r="I115" s="61"/>
      <c r="J115" s="60"/>
      <c r="K115" s="60"/>
      <c r="L115" s="61"/>
      <c r="M115" s="61"/>
      <c r="N115" s="60"/>
      <c r="O115" s="60"/>
      <c r="P115" s="61"/>
      <c r="Q115" s="61"/>
      <c r="R115" s="60"/>
      <c r="S115" s="60"/>
      <c r="T115" s="61"/>
      <c r="U115" s="61"/>
      <c r="V115" s="61"/>
      <c r="W115" s="60"/>
      <c r="X115" s="60"/>
      <c r="Y115" s="61"/>
      <c r="Z115" s="141"/>
      <c r="AA115" s="63"/>
    </row>
    <row r="116" spans="1:27" ht="13.5">
      <c r="A116" s="336" t="s">
        <v>316</v>
      </c>
      <c r="B116" s="138"/>
      <c r="C116" s="197"/>
      <c r="D116" s="319"/>
      <c r="E116" s="197"/>
      <c r="F116" s="310"/>
      <c r="G116" s="310"/>
      <c r="H116" s="197"/>
      <c r="I116" s="197"/>
      <c r="J116" s="310"/>
      <c r="K116" s="310"/>
      <c r="L116" s="197"/>
      <c r="M116" s="197"/>
      <c r="N116" s="310"/>
      <c r="O116" s="310"/>
      <c r="P116" s="197"/>
      <c r="Q116" s="197"/>
      <c r="R116" s="310"/>
      <c r="S116" s="310"/>
      <c r="T116" s="197"/>
      <c r="U116" s="197"/>
      <c r="V116" s="197"/>
      <c r="W116" s="310"/>
      <c r="X116" s="310"/>
      <c r="Y116" s="197"/>
      <c r="Z116" s="184"/>
      <c r="AA116" s="267"/>
    </row>
    <row r="117" spans="1:27" ht="13.5">
      <c r="A117" s="336" t="s">
        <v>317</v>
      </c>
      <c r="B117" s="138"/>
      <c r="C117" s="84"/>
      <c r="D117" s="320"/>
      <c r="E117" s="84"/>
      <c r="F117" s="83"/>
      <c r="G117" s="83"/>
      <c r="H117" s="84"/>
      <c r="I117" s="84"/>
      <c r="J117" s="83"/>
      <c r="K117" s="83"/>
      <c r="L117" s="84"/>
      <c r="M117" s="84"/>
      <c r="N117" s="83"/>
      <c r="O117" s="83"/>
      <c r="P117" s="84"/>
      <c r="Q117" s="84"/>
      <c r="R117" s="83"/>
      <c r="S117" s="83"/>
      <c r="T117" s="84"/>
      <c r="U117" s="84"/>
      <c r="V117" s="84"/>
      <c r="W117" s="83"/>
      <c r="X117" s="83"/>
      <c r="Y117" s="84"/>
      <c r="Z117" s="312"/>
      <c r="AA117" s="86"/>
    </row>
    <row r="118" spans="1:27" ht="13.5">
      <c r="A118" s="335" t="s">
        <v>318</v>
      </c>
      <c r="B118" s="138"/>
      <c r="C118" s="61">
        <f aca="true" t="shared" si="21" ref="C118:Y118">SUM(C116:C117)</f>
        <v>0</v>
      </c>
      <c r="D118" s="318">
        <f t="shared" si="21"/>
        <v>0</v>
      </c>
      <c r="E118" s="61">
        <f t="shared" si="21"/>
        <v>0</v>
      </c>
      <c r="F118" s="60">
        <f t="shared" si="21"/>
        <v>0</v>
      </c>
      <c r="G118" s="60">
        <f t="shared" si="21"/>
        <v>0</v>
      </c>
      <c r="H118" s="61">
        <f t="shared" si="21"/>
        <v>0</v>
      </c>
      <c r="I118" s="61">
        <f t="shared" si="21"/>
        <v>0</v>
      </c>
      <c r="J118" s="60">
        <f t="shared" si="21"/>
        <v>0</v>
      </c>
      <c r="K118" s="60">
        <f t="shared" si="21"/>
        <v>0</v>
      </c>
      <c r="L118" s="61">
        <f t="shared" si="21"/>
        <v>0</v>
      </c>
      <c r="M118" s="61">
        <f t="shared" si="21"/>
        <v>0</v>
      </c>
      <c r="N118" s="60">
        <f t="shared" si="21"/>
        <v>0</v>
      </c>
      <c r="O118" s="60">
        <f t="shared" si="21"/>
        <v>0</v>
      </c>
      <c r="P118" s="61">
        <f t="shared" si="21"/>
        <v>0</v>
      </c>
      <c r="Q118" s="61">
        <f t="shared" si="21"/>
        <v>0</v>
      </c>
      <c r="R118" s="60">
        <f t="shared" si="21"/>
        <v>0</v>
      </c>
      <c r="S118" s="60">
        <f t="shared" si="21"/>
        <v>0</v>
      </c>
      <c r="T118" s="61">
        <f t="shared" si="21"/>
        <v>0</v>
      </c>
      <c r="U118" s="61">
        <f t="shared" si="21"/>
        <v>0</v>
      </c>
      <c r="V118" s="61">
        <f t="shared" si="21"/>
        <v>0</v>
      </c>
      <c r="W118" s="60">
        <f t="shared" si="21"/>
        <v>0</v>
      </c>
      <c r="X118" s="60">
        <f t="shared" si="21"/>
        <v>0</v>
      </c>
      <c r="Y118" s="61">
        <f t="shared" si="21"/>
        <v>0</v>
      </c>
      <c r="Z118" s="141">
        <f>+IF(X118&lt;&gt;0,+(Y118/X118)*100,0)</f>
        <v>0</v>
      </c>
      <c r="AA118" s="63">
        <f>SUM(AA116:AA117)</f>
        <v>0</v>
      </c>
    </row>
    <row r="119" spans="1:27" ht="13.5">
      <c r="A119" s="336" t="s">
        <v>319</v>
      </c>
      <c r="B119" s="337"/>
      <c r="C119" s="61"/>
      <c r="D119" s="318"/>
      <c r="E119" s="61"/>
      <c r="F119" s="60"/>
      <c r="G119" s="60"/>
      <c r="H119" s="61"/>
      <c r="I119" s="61"/>
      <c r="J119" s="60"/>
      <c r="K119" s="60"/>
      <c r="L119" s="61"/>
      <c r="M119" s="61"/>
      <c r="N119" s="60"/>
      <c r="O119" s="60"/>
      <c r="P119" s="61"/>
      <c r="Q119" s="61"/>
      <c r="R119" s="60"/>
      <c r="S119" s="60"/>
      <c r="T119" s="61"/>
      <c r="U119" s="61"/>
      <c r="V119" s="61"/>
      <c r="W119" s="60"/>
      <c r="X119" s="60"/>
      <c r="Y119" s="61"/>
      <c r="Z119" s="141"/>
      <c r="AA119" s="63"/>
    </row>
    <row r="120" spans="1:27" ht="13.5">
      <c r="A120" s="336" t="s">
        <v>86</v>
      </c>
      <c r="B120" s="138"/>
      <c r="C120" s="84"/>
      <c r="D120" s="320"/>
      <c r="E120" s="84"/>
      <c r="F120" s="83"/>
      <c r="G120" s="83"/>
      <c r="H120" s="84"/>
      <c r="I120" s="84"/>
      <c r="J120" s="83"/>
      <c r="K120" s="83"/>
      <c r="L120" s="84"/>
      <c r="M120" s="84"/>
      <c r="N120" s="83"/>
      <c r="O120" s="83"/>
      <c r="P120" s="84"/>
      <c r="Q120" s="84"/>
      <c r="R120" s="83"/>
      <c r="S120" s="83"/>
      <c r="T120" s="84"/>
      <c r="U120" s="84"/>
      <c r="V120" s="84"/>
      <c r="W120" s="83"/>
      <c r="X120" s="83"/>
      <c r="Y120" s="84"/>
      <c r="Z120" s="312"/>
      <c r="AA120" s="86"/>
    </row>
    <row r="121" spans="1:27" ht="13.5">
      <c r="A121" s="335" t="s">
        <v>478</v>
      </c>
      <c r="B121" s="138"/>
      <c r="C121" s="321">
        <f aca="true" t="shared" si="22" ref="C121:Y121">SUM(C119:C120)</f>
        <v>0</v>
      </c>
      <c r="D121" s="322">
        <f t="shared" si="22"/>
        <v>0</v>
      </c>
      <c r="E121" s="321">
        <f t="shared" si="22"/>
        <v>0</v>
      </c>
      <c r="F121" s="323">
        <f t="shared" si="22"/>
        <v>0</v>
      </c>
      <c r="G121" s="323">
        <f t="shared" si="22"/>
        <v>0</v>
      </c>
      <c r="H121" s="321">
        <f t="shared" si="22"/>
        <v>0</v>
      </c>
      <c r="I121" s="321">
        <f t="shared" si="22"/>
        <v>0</v>
      </c>
      <c r="J121" s="323">
        <f t="shared" si="22"/>
        <v>0</v>
      </c>
      <c r="K121" s="323">
        <f t="shared" si="22"/>
        <v>0</v>
      </c>
      <c r="L121" s="321">
        <f t="shared" si="22"/>
        <v>0</v>
      </c>
      <c r="M121" s="321">
        <f t="shared" si="22"/>
        <v>0</v>
      </c>
      <c r="N121" s="323">
        <f t="shared" si="22"/>
        <v>0</v>
      </c>
      <c r="O121" s="323">
        <f t="shared" si="22"/>
        <v>0</v>
      </c>
      <c r="P121" s="321">
        <f t="shared" si="22"/>
        <v>0</v>
      </c>
      <c r="Q121" s="321">
        <f t="shared" si="22"/>
        <v>0</v>
      </c>
      <c r="R121" s="323">
        <f t="shared" si="22"/>
        <v>0</v>
      </c>
      <c r="S121" s="323">
        <f t="shared" si="22"/>
        <v>0</v>
      </c>
      <c r="T121" s="321">
        <f t="shared" si="22"/>
        <v>0</v>
      </c>
      <c r="U121" s="321">
        <f t="shared" si="22"/>
        <v>0</v>
      </c>
      <c r="V121" s="321">
        <f t="shared" si="22"/>
        <v>0</v>
      </c>
      <c r="W121" s="323">
        <f t="shared" si="22"/>
        <v>0</v>
      </c>
      <c r="X121" s="323">
        <f t="shared" si="22"/>
        <v>0</v>
      </c>
      <c r="Y121" s="321">
        <f t="shared" si="22"/>
        <v>0</v>
      </c>
      <c r="Z121" s="313">
        <f>+IF(X121&lt;&gt;0,+(Y121/X121)*100,0)</f>
        <v>0</v>
      </c>
      <c r="AA121" s="324">
        <f>SUM(AA119:AA120)</f>
        <v>0</v>
      </c>
    </row>
    <row r="122" spans="1:27" ht="13.5">
      <c r="A122" s="338" t="s">
        <v>321</v>
      </c>
      <c r="B122" s="138"/>
      <c r="C122" s="61"/>
      <c r="D122" s="318"/>
      <c r="E122" s="61"/>
      <c r="F122" s="60"/>
      <c r="G122" s="60"/>
      <c r="H122" s="61"/>
      <c r="I122" s="61"/>
      <c r="J122" s="60"/>
      <c r="K122" s="60"/>
      <c r="L122" s="61"/>
      <c r="M122" s="61"/>
      <c r="N122" s="60"/>
      <c r="O122" s="60"/>
      <c r="P122" s="61"/>
      <c r="Q122" s="61"/>
      <c r="R122" s="60"/>
      <c r="S122" s="60"/>
      <c r="T122" s="61"/>
      <c r="U122" s="61"/>
      <c r="V122" s="61"/>
      <c r="W122" s="60"/>
      <c r="X122" s="60"/>
      <c r="Y122" s="61"/>
      <c r="Z122" s="141"/>
      <c r="AA122" s="63"/>
    </row>
    <row r="123" spans="1:27" ht="13.5">
      <c r="A123" s="336" t="s">
        <v>322</v>
      </c>
      <c r="B123" s="138"/>
      <c r="C123" s="197"/>
      <c r="D123" s="319"/>
      <c r="E123" s="197"/>
      <c r="F123" s="310"/>
      <c r="G123" s="310"/>
      <c r="H123" s="197"/>
      <c r="I123" s="197"/>
      <c r="J123" s="310"/>
      <c r="K123" s="310"/>
      <c r="L123" s="197"/>
      <c r="M123" s="197"/>
      <c r="N123" s="310"/>
      <c r="O123" s="310"/>
      <c r="P123" s="197"/>
      <c r="Q123" s="197"/>
      <c r="R123" s="310"/>
      <c r="S123" s="310"/>
      <c r="T123" s="197"/>
      <c r="U123" s="197"/>
      <c r="V123" s="197"/>
      <c r="W123" s="310"/>
      <c r="X123" s="310"/>
      <c r="Y123" s="197"/>
      <c r="Z123" s="184"/>
      <c r="AA123" s="267"/>
    </row>
    <row r="124" spans="1:27" ht="13.5">
      <c r="A124" s="336" t="s">
        <v>323</v>
      </c>
      <c r="B124" s="138"/>
      <c r="C124" s="84"/>
      <c r="D124" s="320"/>
      <c r="E124" s="84"/>
      <c r="F124" s="83"/>
      <c r="G124" s="83"/>
      <c r="H124" s="84"/>
      <c r="I124" s="84"/>
      <c r="J124" s="83"/>
      <c r="K124" s="83"/>
      <c r="L124" s="84"/>
      <c r="M124" s="84"/>
      <c r="N124" s="83"/>
      <c r="O124" s="83"/>
      <c r="P124" s="84"/>
      <c r="Q124" s="84"/>
      <c r="R124" s="83"/>
      <c r="S124" s="83"/>
      <c r="T124" s="84"/>
      <c r="U124" s="84"/>
      <c r="V124" s="84"/>
      <c r="W124" s="83"/>
      <c r="X124" s="83"/>
      <c r="Y124" s="84"/>
      <c r="Z124" s="312"/>
      <c r="AA124" s="86"/>
    </row>
    <row r="125" spans="1:27" ht="13.5">
      <c r="A125" s="335" t="s">
        <v>324</v>
      </c>
      <c r="B125" s="138"/>
      <c r="C125" s="61">
        <f aca="true" t="shared" si="23" ref="C125:Y125">SUM(C123:C124)</f>
        <v>0</v>
      </c>
      <c r="D125" s="318">
        <f t="shared" si="23"/>
        <v>0</v>
      </c>
      <c r="E125" s="61">
        <f t="shared" si="23"/>
        <v>0</v>
      </c>
      <c r="F125" s="60">
        <f t="shared" si="23"/>
        <v>0</v>
      </c>
      <c r="G125" s="60">
        <f t="shared" si="23"/>
        <v>0</v>
      </c>
      <c r="H125" s="61">
        <f t="shared" si="23"/>
        <v>0</v>
      </c>
      <c r="I125" s="61">
        <f t="shared" si="23"/>
        <v>0</v>
      </c>
      <c r="J125" s="60">
        <f t="shared" si="23"/>
        <v>0</v>
      </c>
      <c r="K125" s="60">
        <f t="shared" si="23"/>
        <v>0</v>
      </c>
      <c r="L125" s="61">
        <f t="shared" si="23"/>
        <v>0</v>
      </c>
      <c r="M125" s="61">
        <f t="shared" si="23"/>
        <v>0</v>
      </c>
      <c r="N125" s="60">
        <f t="shared" si="23"/>
        <v>0</v>
      </c>
      <c r="O125" s="60">
        <f t="shared" si="23"/>
        <v>0</v>
      </c>
      <c r="P125" s="61">
        <f t="shared" si="23"/>
        <v>0</v>
      </c>
      <c r="Q125" s="61">
        <f t="shared" si="23"/>
        <v>0</v>
      </c>
      <c r="R125" s="60">
        <f t="shared" si="23"/>
        <v>0</v>
      </c>
      <c r="S125" s="60">
        <f t="shared" si="23"/>
        <v>0</v>
      </c>
      <c r="T125" s="61">
        <f t="shared" si="23"/>
        <v>0</v>
      </c>
      <c r="U125" s="61">
        <f t="shared" si="23"/>
        <v>0</v>
      </c>
      <c r="V125" s="61">
        <f t="shared" si="23"/>
        <v>0</v>
      </c>
      <c r="W125" s="60">
        <f t="shared" si="23"/>
        <v>0</v>
      </c>
      <c r="X125" s="60">
        <f t="shared" si="23"/>
        <v>0</v>
      </c>
      <c r="Y125" s="61">
        <f t="shared" si="23"/>
        <v>0</v>
      </c>
      <c r="Z125" s="141">
        <f>+IF(X125&lt;&gt;0,+(Y125/X125)*100,0)</f>
        <v>0</v>
      </c>
      <c r="AA125" s="63">
        <f>SUM(AA123:AA124)</f>
        <v>0</v>
      </c>
    </row>
    <row r="126" spans="1:27" ht="13.5">
      <c r="A126" s="339" t="s">
        <v>325</v>
      </c>
      <c r="B126" s="138"/>
      <c r="C126" s="197"/>
      <c r="D126" s="319"/>
      <c r="E126" s="197">
        <v>740000</v>
      </c>
      <c r="F126" s="310">
        <v>740000</v>
      </c>
      <c r="G126" s="310"/>
      <c r="H126" s="197"/>
      <c r="I126" s="197"/>
      <c r="J126" s="310"/>
      <c r="K126" s="310"/>
      <c r="L126" s="197"/>
      <c r="M126" s="197"/>
      <c r="N126" s="310"/>
      <c r="O126" s="310"/>
      <c r="P126" s="197"/>
      <c r="Q126" s="197"/>
      <c r="R126" s="310"/>
      <c r="S126" s="310"/>
      <c r="T126" s="197"/>
      <c r="U126" s="197"/>
      <c r="V126" s="197"/>
      <c r="W126" s="310"/>
      <c r="X126" s="310">
        <v>185004</v>
      </c>
      <c r="Y126" s="197">
        <v>-185004</v>
      </c>
      <c r="Z126" s="184">
        <v>-100</v>
      </c>
      <c r="AA126" s="267">
        <v>740000</v>
      </c>
    </row>
    <row r="127" spans="1:27" ht="13.5">
      <c r="A127" s="338" t="s">
        <v>326</v>
      </c>
      <c r="B127" s="138"/>
      <c r="C127" s="61"/>
      <c r="D127" s="318"/>
      <c r="E127" s="61">
        <v>500000</v>
      </c>
      <c r="F127" s="60">
        <v>500000</v>
      </c>
      <c r="G127" s="60">
        <v>336214</v>
      </c>
      <c r="H127" s="61"/>
      <c r="I127" s="61"/>
      <c r="J127" s="60">
        <v>336214</v>
      </c>
      <c r="K127" s="60"/>
      <c r="L127" s="61"/>
      <c r="M127" s="61"/>
      <c r="N127" s="60"/>
      <c r="O127" s="60"/>
      <c r="P127" s="61"/>
      <c r="Q127" s="61"/>
      <c r="R127" s="60"/>
      <c r="S127" s="60"/>
      <c r="T127" s="61"/>
      <c r="U127" s="61"/>
      <c r="V127" s="61"/>
      <c r="W127" s="60">
        <v>336214</v>
      </c>
      <c r="X127" s="60">
        <v>125001</v>
      </c>
      <c r="Y127" s="61">
        <v>211213</v>
      </c>
      <c r="Z127" s="141">
        <v>168.969</v>
      </c>
      <c r="AA127" s="63">
        <v>500000</v>
      </c>
    </row>
    <row r="128" spans="1:27" ht="13.5">
      <c r="A128" s="338" t="s">
        <v>327</v>
      </c>
      <c r="B128" s="138"/>
      <c r="C128" s="61"/>
      <c r="D128" s="318"/>
      <c r="E128" s="61">
        <v>2200000</v>
      </c>
      <c r="F128" s="60">
        <v>2200000</v>
      </c>
      <c r="G128" s="60"/>
      <c r="H128" s="61"/>
      <c r="I128" s="61"/>
      <c r="J128" s="60"/>
      <c r="K128" s="60"/>
      <c r="L128" s="61"/>
      <c r="M128" s="61"/>
      <c r="N128" s="60"/>
      <c r="O128" s="60"/>
      <c r="P128" s="61"/>
      <c r="Q128" s="61"/>
      <c r="R128" s="60"/>
      <c r="S128" s="60"/>
      <c r="T128" s="61"/>
      <c r="U128" s="61"/>
      <c r="V128" s="61"/>
      <c r="W128" s="60"/>
      <c r="X128" s="60">
        <v>549999</v>
      </c>
      <c r="Y128" s="61">
        <v>-549999</v>
      </c>
      <c r="Z128" s="141">
        <v>-100</v>
      </c>
      <c r="AA128" s="63">
        <v>2200000</v>
      </c>
    </row>
    <row r="129" spans="1:27" ht="13.5">
      <c r="A129" s="339" t="s">
        <v>328</v>
      </c>
      <c r="B129" s="337"/>
      <c r="C129" s="61"/>
      <c r="D129" s="318"/>
      <c r="E129" s="61">
        <v>2000000</v>
      </c>
      <c r="F129" s="60">
        <v>2000000</v>
      </c>
      <c r="G129" s="60"/>
      <c r="H129" s="61"/>
      <c r="I129" s="61"/>
      <c r="J129" s="60"/>
      <c r="K129" s="60"/>
      <c r="L129" s="61"/>
      <c r="M129" s="61"/>
      <c r="N129" s="60"/>
      <c r="O129" s="60"/>
      <c r="P129" s="61"/>
      <c r="Q129" s="61"/>
      <c r="R129" s="60"/>
      <c r="S129" s="60"/>
      <c r="T129" s="61"/>
      <c r="U129" s="61"/>
      <c r="V129" s="61"/>
      <c r="W129" s="60"/>
      <c r="X129" s="60">
        <v>500001</v>
      </c>
      <c r="Y129" s="61">
        <v>-500001</v>
      </c>
      <c r="Z129" s="141">
        <v>-100</v>
      </c>
      <c r="AA129" s="63">
        <v>2000000</v>
      </c>
    </row>
    <row r="130" spans="1:27" ht="13.5">
      <c r="A130" s="338" t="s">
        <v>329</v>
      </c>
      <c r="B130" s="138"/>
      <c r="C130" s="61"/>
      <c r="D130" s="318"/>
      <c r="E130" s="61"/>
      <c r="F130" s="60"/>
      <c r="G130" s="60"/>
      <c r="H130" s="61"/>
      <c r="I130" s="61"/>
      <c r="J130" s="60"/>
      <c r="K130" s="60"/>
      <c r="L130" s="61"/>
      <c r="M130" s="61"/>
      <c r="N130" s="60"/>
      <c r="O130" s="60"/>
      <c r="P130" s="61"/>
      <c r="Q130" s="61"/>
      <c r="R130" s="60"/>
      <c r="S130" s="60"/>
      <c r="T130" s="61"/>
      <c r="U130" s="61"/>
      <c r="V130" s="61"/>
      <c r="W130" s="60"/>
      <c r="X130" s="60"/>
      <c r="Y130" s="61"/>
      <c r="Z130" s="141"/>
      <c r="AA130" s="63"/>
    </row>
    <row r="131" spans="1:27" ht="13.5">
      <c r="A131" s="338" t="s">
        <v>330</v>
      </c>
      <c r="B131" s="138"/>
      <c r="C131" s="84"/>
      <c r="D131" s="320"/>
      <c r="E131" s="84"/>
      <c r="F131" s="83"/>
      <c r="G131" s="83"/>
      <c r="H131" s="84"/>
      <c r="I131" s="84"/>
      <c r="J131" s="83"/>
      <c r="K131" s="83"/>
      <c r="L131" s="84"/>
      <c r="M131" s="84"/>
      <c r="N131" s="83"/>
      <c r="O131" s="83"/>
      <c r="P131" s="84"/>
      <c r="Q131" s="84"/>
      <c r="R131" s="83"/>
      <c r="S131" s="83"/>
      <c r="T131" s="84"/>
      <c r="U131" s="84"/>
      <c r="V131" s="84"/>
      <c r="W131" s="83"/>
      <c r="X131" s="83"/>
      <c r="Y131" s="84"/>
      <c r="Z131" s="312"/>
      <c r="AA131" s="86"/>
    </row>
    <row r="132" spans="1:27" ht="13.5">
      <c r="A132" s="341" t="s">
        <v>334</v>
      </c>
      <c r="B132" s="151"/>
      <c r="C132" s="262">
        <f aca="true" t="shared" si="24" ref="C132:Y132">+C5+C37+C69</f>
        <v>0</v>
      </c>
      <c r="D132" s="342">
        <f t="shared" si="24"/>
        <v>0</v>
      </c>
      <c r="E132" s="262">
        <f t="shared" si="24"/>
        <v>5940000</v>
      </c>
      <c r="F132" s="343">
        <f t="shared" si="24"/>
        <v>5940000</v>
      </c>
      <c r="G132" s="343">
        <f t="shared" si="24"/>
        <v>1023901</v>
      </c>
      <c r="H132" s="262">
        <f t="shared" si="24"/>
        <v>0</v>
      </c>
      <c r="I132" s="262">
        <f t="shared" si="24"/>
        <v>0</v>
      </c>
      <c r="J132" s="343">
        <f t="shared" si="24"/>
        <v>1023901</v>
      </c>
      <c r="K132" s="343">
        <f t="shared" si="24"/>
        <v>0</v>
      </c>
      <c r="L132" s="262">
        <f t="shared" si="24"/>
        <v>0</v>
      </c>
      <c r="M132" s="262">
        <f t="shared" si="24"/>
        <v>0</v>
      </c>
      <c r="N132" s="343">
        <f t="shared" si="24"/>
        <v>0</v>
      </c>
      <c r="O132" s="343">
        <f t="shared" si="24"/>
        <v>0</v>
      </c>
      <c r="P132" s="262">
        <f t="shared" si="24"/>
        <v>0</v>
      </c>
      <c r="Q132" s="262">
        <f t="shared" si="24"/>
        <v>0</v>
      </c>
      <c r="R132" s="343">
        <f t="shared" si="24"/>
        <v>0</v>
      </c>
      <c r="S132" s="343">
        <f t="shared" si="24"/>
        <v>0</v>
      </c>
      <c r="T132" s="262">
        <f t="shared" si="24"/>
        <v>0</v>
      </c>
      <c r="U132" s="262">
        <f t="shared" si="24"/>
        <v>0</v>
      </c>
      <c r="V132" s="262">
        <f t="shared" si="24"/>
        <v>0</v>
      </c>
      <c r="W132" s="343">
        <f t="shared" si="24"/>
        <v>1023901</v>
      </c>
      <c r="X132" s="343">
        <f t="shared" si="24"/>
        <v>1485006</v>
      </c>
      <c r="Y132" s="262">
        <f t="shared" si="24"/>
        <v>-461105</v>
      </c>
      <c r="Z132" s="344">
        <f>+IF(X132&lt;&gt;0,+(Y132/X132)*100,0)</f>
        <v>-31.050716293402182</v>
      </c>
      <c r="AA132" s="281">
        <f>+AA5+AA37+AA69</f>
        <v>5940000</v>
      </c>
    </row>
    <row r="133" spans="1:27" ht="4.5" customHeight="1">
      <c r="A133" s="227"/>
      <c r="B133" s="138"/>
      <c r="C133" s="55"/>
      <c r="D133" s="345"/>
      <c r="E133" s="55"/>
      <c r="F133" s="54"/>
      <c r="G133" s="54"/>
      <c r="H133" s="55"/>
      <c r="I133" s="55"/>
      <c r="J133" s="54"/>
      <c r="K133" s="54"/>
      <c r="L133" s="55"/>
      <c r="M133" s="55"/>
      <c r="N133" s="54"/>
      <c r="O133" s="54"/>
      <c r="P133" s="55"/>
      <c r="Q133" s="55"/>
      <c r="R133" s="54"/>
      <c r="S133" s="54"/>
      <c r="T133" s="55"/>
      <c r="U133" s="55"/>
      <c r="V133" s="55"/>
      <c r="W133" s="54"/>
      <c r="X133" s="54"/>
      <c r="Y133" s="55"/>
      <c r="Z133" s="346"/>
      <c r="AA133" s="97"/>
    </row>
    <row r="134" spans="1:27" ht="13.5">
      <c r="A134" s="347" t="s">
        <v>335</v>
      </c>
      <c r="B134" s="138" t="s">
        <v>103</v>
      </c>
      <c r="C134" s="108">
        <f aca="true" t="shared" si="25" ref="C134:Y134">C144+C147+C148+C151+C154+C155+SUM(C158:C164)</f>
        <v>0</v>
      </c>
      <c r="D134" s="331">
        <f t="shared" si="25"/>
        <v>0</v>
      </c>
      <c r="E134" s="108">
        <f t="shared" si="25"/>
        <v>0</v>
      </c>
      <c r="F134" s="107">
        <f t="shared" si="25"/>
        <v>0</v>
      </c>
      <c r="G134" s="107">
        <f t="shared" si="25"/>
        <v>0</v>
      </c>
      <c r="H134" s="108">
        <f t="shared" si="25"/>
        <v>0</v>
      </c>
      <c r="I134" s="108">
        <f t="shared" si="25"/>
        <v>0</v>
      </c>
      <c r="J134" s="107">
        <f t="shared" si="25"/>
        <v>0</v>
      </c>
      <c r="K134" s="107">
        <f t="shared" si="25"/>
        <v>0</v>
      </c>
      <c r="L134" s="108">
        <f t="shared" si="25"/>
        <v>0</v>
      </c>
      <c r="M134" s="108">
        <f t="shared" si="25"/>
        <v>0</v>
      </c>
      <c r="N134" s="107">
        <f t="shared" si="25"/>
        <v>0</v>
      </c>
      <c r="O134" s="107">
        <f t="shared" si="25"/>
        <v>0</v>
      </c>
      <c r="P134" s="108">
        <f t="shared" si="25"/>
        <v>0</v>
      </c>
      <c r="Q134" s="108">
        <f t="shared" si="25"/>
        <v>0</v>
      </c>
      <c r="R134" s="107">
        <f t="shared" si="25"/>
        <v>0</v>
      </c>
      <c r="S134" s="107">
        <f t="shared" si="25"/>
        <v>0</v>
      </c>
      <c r="T134" s="108">
        <f t="shared" si="25"/>
        <v>0</v>
      </c>
      <c r="U134" s="108">
        <f t="shared" si="25"/>
        <v>0</v>
      </c>
      <c r="V134" s="108">
        <f t="shared" si="25"/>
        <v>0</v>
      </c>
      <c r="W134" s="107">
        <f t="shared" si="25"/>
        <v>0</v>
      </c>
      <c r="X134" s="107">
        <f t="shared" si="25"/>
        <v>0</v>
      </c>
      <c r="Y134" s="108">
        <f t="shared" si="25"/>
        <v>0</v>
      </c>
      <c r="Z134" s="332">
        <f>+IF(X134&lt;&gt;0,+(Y134/X134)*100,0)</f>
        <v>0</v>
      </c>
      <c r="AA134" s="110">
        <f>AA144+AA147+AA148+AA151+AA154+AA155+SUM(AA158:AA164)</f>
        <v>0</v>
      </c>
    </row>
    <row r="135" spans="1:27" ht="13.5">
      <c r="A135" s="334" t="s">
        <v>302</v>
      </c>
      <c r="B135" s="144"/>
      <c r="C135" s="61"/>
      <c r="D135" s="318"/>
      <c r="E135" s="61"/>
      <c r="F135" s="60"/>
      <c r="G135" s="60"/>
      <c r="H135" s="61"/>
      <c r="I135" s="61"/>
      <c r="J135" s="60"/>
      <c r="K135" s="60"/>
      <c r="L135" s="61"/>
      <c r="M135" s="61"/>
      <c r="N135" s="60"/>
      <c r="O135" s="60"/>
      <c r="P135" s="61"/>
      <c r="Q135" s="61"/>
      <c r="R135" s="60"/>
      <c r="S135" s="60"/>
      <c r="T135" s="61"/>
      <c r="U135" s="61"/>
      <c r="V135" s="61"/>
      <c r="W135" s="60"/>
      <c r="X135" s="60"/>
      <c r="Y135" s="61"/>
      <c r="Z135" s="141"/>
      <c r="AA135" s="63"/>
    </row>
    <row r="136" spans="1:27" ht="13.5">
      <c r="A136" s="334" t="s">
        <v>303</v>
      </c>
      <c r="B136" s="144"/>
      <c r="C136" s="61"/>
      <c r="D136" s="318"/>
      <c r="E136" s="61"/>
      <c r="F136" s="60"/>
      <c r="G136" s="60"/>
      <c r="H136" s="61"/>
      <c r="I136" s="61"/>
      <c r="J136" s="60"/>
      <c r="K136" s="60"/>
      <c r="L136" s="61"/>
      <c r="M136" s="61"/>
      <c r="N136" s="60"/>
      <c r="O136" s="60"/>
      <c r="P136" s="61"/>
      <c r="Q136" s="61"/>
      <c r="R136" s="60"/>
      <c r="S136" s="60"/>
      <c r="T136" s="61"/>
      <c r="U136" s="61"/>
      <c r="V136" s="61"/>
      <c r="W136" s="60"/>
      <c r="X136" s="60"/>
      <c r="Y136" s="61"/>
      <c r="Z136" s="141"/>
      <c r="AA136" s="63"/>
    </row>
    <row r="137" spans="1:27" ht="13.5">
      <c r="A137" s="334" t="s">
        <v>304</v>
      </c>
      <c r="B137" s="144"/>
      <c r="C137" s="61"/>
      <c r="D137" s="318"/>
      <c r="E137" s="61"/>
      <c r="F137" s="60"/>
      <c r="G137" s="60"/>
      <c r="H137" s="61"/>
      <c r="I137" s="61"/>
      <c r="J137" s="60"/>
      <c r="K137" s="60"/>
      <c r="L137" s="61"/>
      <c r="M137" s="61"/>
      <c r="N137" s="60"/>
      <c r="O137" s="60"/>
      <c r="P137" s="61"/>
      <c r="Q137" s="61"/>
      <c r="R137" s="60"/>
      <c r="S137" s="60"/>
      <c r="T137" s="61"/>
      <c r="U137" s="61"/>
      <c r="V137" s="61"/>
      <c r="W137" s="60"/>
      <c r="X137" s="60"/>
      <c r="Y137" s="61"/>
      <c r="Z137" s="141"/>
      <c r="AA137" s="63"/>
    </row>
    <row r="138" spans="1:27" ht="13.5">
      <c r="A138" s="334" t="s">
        <v>305</v>
      </c>
      <c r="B138" s="144"/>
      <c r="C138" s="61"/>
      <c r="D138" s="318"/>
      <c r="E138" s="61"/>
      <c r="F138" s="60"/>
      <c r="G138" s="60"/>
      <c r="H138" s="61"/>
      <c r="I138" s="61"/>
      <c r="J138" s="60"/>
      <c r="K138" s="60"/>
      <c r="L138" s="61"/>
      <c r="M138" s="61"/>
      <c r="N138" s="60"/>
      <c r="O138" s="60"/>
      <c r="P138" s="61"/>
      <c r="Q138" s="61"/>
      <c r="R138" s="60"/>
      <c r="S138" s="60"/>
      <c r="T138" s="61"/>
      <c r="U138" s="61"/>
      <c r="V138" s="61"/>
      <c r="W138" s="60"/>
      <c r="X138" s="60"/>
      <c r="Y138" s="61"/>
      <c r="Z138" s="141"/>
      <c r="AA138" s="63"/>
    </row>
    <row r="139" spans="1:27" ht="13.5">
      <c r="A139" s="334" t="s">
        <v>306</v>
      </c>
      <c r="B139" s="144"/>
      <c r="C139" s="61"/>
      <c r="D139" s="318"/>
      <c r="E139" s="61"/>
      <c r="F139" s="60"/>
      <c r="G139" s="60"/>
      <c r="H139" s="61"/>
      <c r="I139" s="61"/>
      <c r="J139" s="60"/>
      <c r="K139" s="60"/>
      <c r="L139" s="61"/>
      <c r="M139" s="61"/>
      <c r="N139" s="60"/>
      <c r="O139" s="60"/>
      <c r="P139" s="61"/>
      <c r="Q139" s="61"/>
      <c r="R139" s="60"/>
      <c r="S139" s="60"/>
      <c r="T139" s="61"/>
      <c r="U139" s="61"/>
      <c r="V139" s="61"/>
      <c r="W139" s="60"/>
      <c r="X139" s="60"/>
      <c r="Y139" s="61"/>
      <c r="Z139" s="141"/>
      <c r="AA139" s="63"/>
    </row>
    <row r="140" spans="1:27" ht="13.5">
      <c r="A140" s="334" t="s">
        <v>307</v>
      </c>
      <c r="B140" s="144"/>
      <c r="C140" s="61"/>
      <c r="D140" s="318"/>
      <c r="E140" s="61"/>
      <c r="F140" s="60"/>
      <c r="G140" s="60"/>
      <c r="H140" s="61"/>
      <c r="I140" s="61"/>
      <c r="J140" s="60"/>
      <c r="K140" s="60"/>
      <c r="L140" s="61"/>
      <c r="M140" s="61"/>
      <c r="N140" s="60"/>
      <c r="O140" s="60"/>
      <c r="P140" s="61"/>
      <c r="Q140" s="61"/>
      <c r="R140" s="60"/>
      <c r="S140" s="60"/>
      <c r="T140" s="61"/>
      <c r="U140" s="61"/>
      <c r="V140" s="61"/>
      <c r="W140" s="60"/>
      <c r="X140" s="60"/>
      <c r="Y140" s="61"/>
      <c r="Z140" s="141"/>
      <c r="AA140" s="63"/>
    </row>
    <row r="141" spans="1:27" ht="13.5">
      <c r="A141" s="334" t="s">
        <v>308</v>
      </c>
      <c r="B141" s="138"/>
      <c r="C141" s="61"/>
      <c r="D141" s="318"/>
      <c r="E141" s="61"/>
      <c r="F141" s="60"/>
      <c r="G141" s="60"/>
      <c r="H141" s="61"/>
      <c r="I141" s="61"/>
      <c r="J141" s="60"/>
      <c r="K141" s="60"/>
      <c r="L141" s="61"/>
      <c r="M141" s="61"/>
      <c r="N141" s="60"/>
      <c r="O141" s="60"/>
      <c r="P141" s="61"/>
      <c r="Q141" s="61"/>
      <c r="R141" s="60"/>
      <c r="S141" s="60"/>
      <c r="T141" s="61"/>
      <c r="U141" s="61"/>
      <c r="V141" s="61"/>
      <c r="W141" s="60"/>
      <c r="X141" s="60"/>
      <c r="Y141" s="61"/>
      <c r="Z141" s="141"/>
      <c r="AA141" s="63"/>
    </row>
    <row r="142" spans="1:27" ht="13.5">
      <c r="A142" s="334" t="s">
        <v>309</v>
      </c>
      <c r="B142" s="138"/>
      <c r="C142" s="197"/>
      <c r="D142" s="319"/>
      <c r="E142" s="197"/>
      <c r="F142" s="310"/>
      <c r="G142" s="310"/>
      <c r="H142" s="197"/>
      <c r="I142" s="197"/>
      <c r="J142" s="310"/>
      <c r="K142" s="310"/>
      <c r="L142" s="197"/>
      <c r="M142" s="197"/>
      <c r="N142" s="310"/>
      <c r="O142" s="310"/>
      <c r="P142" s="197"/>
      <c r="Q142" s="197"/>
      <c r="R142" s="310"/>
      <c r="S142" s="310"/>
      <c r="T142" s="197"/>
      <c r="U142" s="197"/>
      <c r="V142" s="197"/>
      <c r="W142" s="310"/>
      <c r="X142" s="310"/>
      <c r="Y142" s="197"/>
      <c r="Z142" s="184"/>
      <c r="AA142" s="267"/>
    </row>
    <row r="143" spans="1:27" ht="13.5">
      <c r="A143" s="334" t="s">
        <v>310</v>
      </c>
      <c r="B143" s="138"/>
      <c r="C143" s="84"/>
      <c r="D143" s="320"/>
      <c r="E143" s="84"/>
      <c r="F143" s="83"/>
      <c r="G143" s="83"/>
      <c r="H143" s="84"/>
      <c r="I143" s="84"/>
      <c r="J143" s="83"/>
      <c r="K143" s="83"/>
      <c r="L143" s="84"/>
      <c r="M143" s="84"/>
      <c r="N143" s="83"/>
      <c r="O143" s="83"/>
      <c r="P143" s="84"/>
      <c r="Q143" s="84"/>
      <c r="R143" s="83"/>
      <c r="S143" s="83"/>
      <c r="T143" s="84"/>
      <c r="U143" s="84"/>
      <c r="V143" s="84"/>
      <c r="W143" s="83"/>
      <c r="X143" s="83"/>
      <c r="Y143" s="84"/>
      <c r="Z143" s="312"/>
      <c r="AA143" s="86"/>
    </row>
    <row r="144" spans="1:27" ht="13.5">
      <c r="A144" s="335" t="s">
        <v>311</v>
      </c>
      <c r="B144" s="138"/>
      <c r="C144" s="61">
        <f aca="true" t="shared" si="26" ref="C144:Y144">SUM(C135:C143)</f>
        <v>0</v>
      </c>
      <c r="D144" s="318">
        <f t="shared" si="26"/>
        <v>0</v>
      </c>
      <c r="E144" s="61">
        <f t="shared" si="26"/>
        <v>0</v>
      </c>
      <c r="F144" s="60">
        <f t="shared" si="26"/>
        <v>0</v>
      </c>
      <c r="G144" s="60">
        <f t="shared" si="26"/>
        <v>0</v>
      </c>
      <c r="H144" s="61">
        <f t="shared" si="26"/>
        <v>0</v>
      </c>
      <c r="I144" s="61">
        <f t="shared" si="26"/>
        <v>0</v>
      </c>
      <c r="J144" s="60">
        <f t="shared" si="26"/>
        <v>0</v>
      </c>
      <c r="K144" s="60">
        <f t="shared" si="26"/>
        <v>0</v>
      </c>
      <c r="L144" s="61">
        <f t="shared" si="26"/>
        <v>0</v>
      </c>
      <c r="M144" s="61">
        <f t="shared" si="26"/>
        <v>0</v>
      </c>
      <c r="N144" s="60">
        <f t="shared" si="26"/>
        <v>0</v>
      </c>
      <c r="O144" s="60">
        <f t="shared" si="26"/>
        <v>0</v>
      </c>
      <c r="P144" s="61">
        <f t="shared" si="26"/>
        <v>0</v>
      </c>
      <c r="Q144" s="61">
        <f t="shared" si="26"/>
        <v>0</v>
      </c>
      <c r="R144" s="60">
        <f t="shared" si="26"/>
        <v>0</v>
      </c>
      <c r="S144" s="60">
        <f t="shared" si="26"/>
        <v>0</v>
      </c>
      <c r="T144" s="61">
        <f t="shared" si="26"/>
        <v>0</v>
      </c>
      <c r="U144" s="61">
        <f t="shared" si="26"/>
        <v>0</v>
      </c>
      <c r="V144" s="61">
        <f t="shared" si="26"/>
        <v>0</v>
      </c>
      <c r="W144" s="60">
        <f t="shared" si="26"/>
        <v>0</v>
      </c>
      <c r="X144" s="60">
        <f t="shared" si="26"/>
        <v>0</v>
      </c>
      <c r="Y144" s="61">
        <f t="shared" si="26"/>
        <v>0</v>
      </c>
      <c r="Z144" s="141">
        <f>+IF(X144&lt;&gt;0,+(Y144/X144)*100,0)</f>
        <v>0</v>
      </c>
      <c r="AA144" s="63">
        <f>SUM(AA135:AA143)</f>
        <v>0</v>
      </c>
    </row>
    <row r="145" spans="1:27" ht="13.5">
      <c r="A145" s="336" t="s">
        <v>312</v>
      </c>
      <c r="B145" s="337"/>
      <c r="C145" s="61"/>
      <c r="D145" s="318"/>
      <c r="E145" s="61"/>
      <c r="F145" s="60"/>
      <c r="G145" s="60"/>
      <c r="H145" s="61"/>
      <c r="I145" s="61"/>
      <c r="J145" s="60"/>
      <c r="K145" s="60"/>
      <c r="L145" s="61"/>
      <c r="M145" s="61"/>
      <c r="N145" s="60"/>
      <c r="O145" s="60"/>
      <c r="P145" s="61"/>
      <c r="Q145" s="61"/>
      <c r="R145" s="60"/>
      <c r="S145" s="60"/>
      <c r="T145" s="61"/>
      <c r="U145" s="61"/>
      <c r="V145" s="61"/>
      <c r="W145" s="60"/>
      <c r="X145" s="60"/>
      <c r="Y145" s="61"/>
      <c r="Z145" s="141"/>
      <c r="AA145" s="63"/>
    </row>
    <row r="146" spans="1:27" ht="13.5">
      <c r="A146" s="336" t="s">
        <v>313</v>
      </c>
      <c r="B146" s="138"/>
      <c r="C146" s="84"/>
      <c r="D146" s="320"/>
      <c r="E146" s="84"/>
      <c r="F146" s="83"/>
      <c r="G146" s="83"/>
      <c r="H146" s="84"/>
      <c r="I146" s="84"/>
      <c r="J146" s="83"/>
      <c r="K146" s="83"/>
      <c r="L146" s="84"/>
      <c r="M146" s="84"/>
      <c r="N146" s="83"/>
      <c r="O146" s="83"/>
      <c r="P146" s="84"/>
      <c r="Q146" s="84"/>
      <c r="R146" s="83"/>
      <c r="S146" s="83"/>
      <c r="T146" s="84"/>
      <c r="U146" s="84"/>
      <c r="V146" s="84"/>
      <c r="W146" s="83"/>
      <c r="X146" s="83"/>
      <c r="Y146" s="84"/>
      <c r="Z146" s="312"/>
      <c r="AA146" s="86"/>
    </row>
    <row r="147" spans="1:27" ht="13.5">
      <c r="A147" s="335" t="s">
        <v>314</v>
      </c>
      <c r="B147" s="138"/>
      <c r="C147" s="321">
        <f aca="true" t="shared" si="27" ref="C147:Y147">SUM(C145:C146)</f>
        <v>0</v>
      </c>
      <c r="D147" s="322">
        <f t="shared" si="27"/>
        <v>0</v>
      </c>
      <c r="E147" s="321">
        <f t="shared" si="27"/>
        <v>0</v>
      </c>
      <c r="F147" s="323">
        <f t="shared" si="27"/>
        <v>0</v>
      </c>
      <c r="G147" s="323">
        <f t="shared" si="27"/>
        <v>0</v>
      </c>
      <c r="H147" s="321">
        <f t="shared" si="27"/>
        <v>0</v>
      </c>
      <c r="I147" s="321">
        <f t="shared" si="27"/>
        <v>0</v>
      </c>
      <c r="J147" s="323">
        <f t="shared" si="27"/>
        <v>0</v>
      </c>
      <c r="K147" s="323">
        <f t="shared" si="27"/>
        <v>0</v>
      </c>
      <c r="L147" s="321">
        <f t="shared" si="27"/>
        <v>0</v>
      </c>
      <c r="M147" s="321">
        <f t="shared" si="27"/>
        <v>0</v>
      </c>
      <c r="N147" s="323">
        <f t="shared" si="27"/>
        <v>0</v>
      </c>
      <c r="O147" s="323">
        <f t="shared" si="27"/>
        <v>0</v>
      </c>
      <c r="P147" s="321">
        <f t="shared" si="27"/>
        <v>0</v>
      </c>
      <c r="Q147" s="321">
        <f t="shared" si="27"/>
        <v>0</v>
      </c>
      <c r="R147" s="323">
        <f t="shared" si="27"/>
        <v>0</v>
      </c>
      <c r="S147" s="323">
        <f t="shared" si="27"/>
        <v>0</v>
      </c>
      <c r="T147" s="321">
        <f t="shared" si="27"/>
        <v>0</v>
      </c>
      <c r="U147" s="321">
        <f t="shared" si="27"/>
        <v>0</v>
      </c>
      <c r="V147" s="321">
        <f t="shared" si="27"/>
        <v>0</v>
      </c>
      <c r="W147" s="323">
        <f t="shared" si="27"/>
        <v>0</v>
      </c>
      <c r="X147" s="323">
        <f t="shared" si="27"/>
        <v>0</v>
      </c>
      <c r="Y147" s="321">
        <f t="shared" si="27"/>
        <v>0</v>
      </c>
      <c r="Z147" s="313">
        <f>+IF(X147&lt;&gt;0,+(Y147/X147)*100,0)</f>
        <v>0</v>
      </c>
      <c r="AA147" s="324">
        <f>SUM(AA145:AA146)</f>
        <v>0</v>
      </c>
    </row>
    <row r="148" spans="1:27" ht="13.5">
      <c r="A148" s="338" t="s">
        <v>477</v>
      </c>
      <c r="B148" s="138"/>
      <c r="C148" s="61"/>
      <c r="D148" s="318"/>
      <c r="E148" s="61"/>
      <c r="F148" s="60"/>
      <c r="G148" s="60"/>
      <c r="H148" s="61"/>
      <c r="I148" s="61"/>
      <c r="J148" s="60"/>
      <c r="K148" s="60"/>
      <c r="L148" s="61"/>
      <c r="M148" s="61"/>
      <c r="N148" s="60"/>
      <c r="O148" s="60"/>
      <c r="P148" s="61"/>
      <c r="Q148" s="61"/>
      <c r="R148" s="60"/>
      <c r="S148" s="60"/>
      <c r="T148" s="61"/>
      <c r="U148" s="61"/>
      <c r="V148" s="61"/>
      <c r="W148" s="60"/>
      <c r="X148" s="60"/>
      <c r="Y148" s="61"/>
      <c r="Z148" s="141"/>
      <c r="AA148" s="63"/>
    </row>
    <row r="149" spans="1:27" ht="13.5">
      <c r="A149" s="336" t="s">
        <v>316</v>
      </c>
      <c r="B149" s="138"/>
      <c r="C149" s="197"/>
      <c r="D149" s="319"/>
      <c r="E149" s="197"/>
      <c r="F149" s="310"/>
      <c r="G149" s="310"/>
      <c r="H149" s="197"/>
      <c r="I149" s="197"/>
      <c r="J149" s="310"/>
      <c r="K149" s="310"/>
      <c r="L149" s="197"/>
      <c r="M149" s="197"/>
      <c r="N149" s="310"/>
      <c r="O149" s="310"/>
      <c r="P149" s="197"/>
      <c r="Q149" s="197"/>
      <c r="R149" s="310"/>
      <c r="S149" s="310"/>
      <c r="T149" s="197"/>
      <c r="U149" s="197"/>
      <c r="V149" s="197"/>
      <c r="W149" s="310"/>
      <c r="X149" s="310"/>
      <c r="Y149" s="197"/>
      <c r="Z149" s="184"/>
      <c r="AA149" s="267"/>
    </row>
    <row r="150" spans="1:27" ht="13.5">
      <c r="A150" s="336" t="s">
        <v>317</v>
      </c>
      <c r="B150" s="138"/>
      <c r="C150" s="84"/>
      <c r="D150" s="320"/>
      <c r="E150" s="84"/>
      <c r="F150" s="83"/>
      <c r="G150" s="83"/>
      <c r="H150" s="84"/>
      <c r="I150" s="84"/>
      <c r="J150" s="83"/>
      <c r="K150" s="83"/>
      <c r="L150" s="84"/>
      <c r="M150" s="84"/>
      <c r="N150" s="83"/>
      <c r="O150" s="83"/>
      <c r="P150" s="84"/>
      <c r="Q150" s="84"/>
      <c r="R150" s="83"/>
      <c r="S150" s="83"/>
      <c r="T150" s="84"/>
      <c r="U150" s="84"/>
      <c r="V150" s="84"/>
      <c r="W150" s="83"/>
      <c r="X150" s="83"/>
      <c r="Y150" s="84"/>
      <c r="Z150" s="312"/>
      <c r="AA150" s="86"/>
    </row>
    <row r="151" spans="1:27" ht="13.5">
      <c r="A151" s="335" t="s">
        <v>318</v>
      </c>
      <c r="B151" s="138"/>
      <c r="C151" s="61">
        <f aca="true" t="shared" si="28" ref="C151:Y151">SUM(C149:C150)</f>
        <v>0</v>
      </c>
      <c r="D151" s="318">
        <f t="shared" si="28"/>
        <v>0</v>
      </c>
      <c r="E151" s="61">
        <f t="shared" si="28"/>
        <v>0</v>
      </c>
      <c r="F151" s="60">
        <f t="shared" si="28"/>
        <v>0</v>
      </c>
      <c r="G151" s="60">
        <f t="shared" si="28"/>
        <v>0</v>
      </c>
      <c r="H151" s="61">
        <f t="shared" si="28"/>
        <v>0</v>
      </c>
      <c r="I151" s="61">
        <f t="shared" si="28"/>
        <v>0</v>
      </c>
      <c r="J151" s="60">
        <f t="shared" si="28"/>
        <v>0</v>
      </c>
      <c r="K151" s="60">
        <f t="shared" si="28"/>
        <v>0</v>
      </c>
      <c r="L151" s="61">
        <f t="shared" si="28"/>
        <v>0</v>
      </c>
      <c r="M151" s="61">
        <f t="shared" si="28"/>
        <v>0</v>
      </c>
      <c r="N151" s="60">
        <f t="shared" si="28"/>
        <v>0</v>
      </c>
      <c r="O151" s="60">
        <f t="shared" si="28"/>
        <v>0</v>
      </c>
      <c r="P151" s="61">
        <f t="shared" si="28"/>
        <v>0</v>
      </c>
      <c r="Q151" s="61">
        <f t="shared" si="28"/>
        <v>0</v>
      </c>
      <c r="R151" s="60">
        <f t="shared" si="28"/>
        <v>0</v>
      </c>
      <c r="S151" s="60">
        <f t="shared" si="28"/>
        <v>0</v>
      </c>
      <c r="T151" s="61">
        <f t="shared" si="28"/>
        <v>0</v>
      </c>
      <c r="U151" s="61">
        <f t="shared" si="28"/>
        <v>0</v>
      </c>
      <c r="V151" s="61">
        <f t="shared" si="28"/>
        <v>0</v>
      </c>
      <c r="W151" s="60">
        <f t="shared" si="28"/>
        <v>0</v>
      </c>
      <c r="X151" s="60">
        <f t="shared" si="28"/>
        <v>0</v>
      </c>
      <c r="Y151" s="61">
        <f t="shared" si="28"/>
        <v>0</v>
      </c>
      <c r="Z151" s="141">
        <f>+IF(X151&lt;&gt;0,+(Y151/X151)*100,0)</f>
        <v>0</v>
      </c>
      <c r="AA151" s="63">
        <f>SUM(AA149:AA150)</f>
        <v>0</v>
      </c>
    </row>
    <row r="152" spans="1:27" ht="13.5">
      <c r="A152" s="336" t="s">
        <v>319</v>
      </c>
      <c r="B152" s="337"/>
      <c r="C152" s="61"/>
      <c r="D152" s="318"/>
      <c r="E152" s="61"/>
      <c r="F152" s="60"/>
      <c r="G152" s="60"/>
      <c r="H152" s="61"/>
      <c r="I152" s="61"/>
      <c r="J152" s="60"/>
      <c r="K152" s="60"/>
      <c r="L152" s="61"/>
      <c r="M152" s="61"/>
      <c r="N152" s="60"/>
      <c r="O152" s="60"/>
      <c r="P152" s="61"/>
      <c r="Q152" s="61"/>
      <c r="R152" s="60"/>
      <c r="S152" s="60"/>
      <c r="T152" s="61"/>
      <c r="U152" s="61"/>
      <c r="V152" s="61"/>
      <c r="W152" s="60"/>
      <c r="X152" s="60"/>
      <c r="Y152" s="61"/>
      <c r="Z152" s="141"/>
      <c r="AA152" s="63"/>
    </row>
    <row r="153" spans="1:27" ht="13.5">
      <c r="A153" s="336" t="s">
        <v>86</v>
      </c>
      <c r="B153" s="138"/>
      <c r="C153" s="84"/>
      <c r="D153" s="320"/>
      <c r="E153" s="84"/>
      <c r="F153" s="83"/>
      <c r="G153" s="83"/>
      <c r="H153" s="84"/>
      <c r="I153" s="84"/>
      <c r="J153" s="83"/>
      <c r="K153" s="83"/>
      <c r="L153" s="84"/>
      <c r="M153" s="84"/>
      <c r="N153" s="83"/>
      <c r="O153" s="83"/>
      <c r="P153" s="84"/>
      <c r="Q153" s="84"/>
      <c r="R153" s="83"/>
      <c r="S153" s="83"/>
      <c r="T153" s="84"/>
      <c r="U153" s="84"/>
      <c r="V153" s="84"/>
      <c r="W153" s="83"/>
      <c r="X153" s="83"/>
      <c r="Y153" s="84"/>
      <c r="Z153" s="312"/>
      <c r="AA153" s="86"/>
    </row>
    <row r="154" spans="1:27" ht="13.5">
      <c r="A154" s="335" t="s">
        <v>478</v>
      </c>
      <c r="B154" s="138"/>
      <c r="C154" s="321">
        <f aca="true" t="shared" si="29" ref="C154:Y154">SUM(C152:C153)</f>
        <v>0</v>
      </c>
      <c r="D154" s="322">
        <f t="shared" si="29"/>
        <v>0</v>
      </c>
      <c r="E154" s="321">
        <f t="shared" si="29"/>
        <v>0</v>
      </c>
      <c r="F154" s="323">
        <f t="shared" si="29"/>
        <v>0</v>
      </c>
      <c r="G154" s="323">
        <f t="shared" si="29"/>
        <v>0</v>
      </c>
      <c r="H154" s="321">
        <f t="shared" si="29"/>
        <v>0</v>
      </c>
      <c r="I154" s="321">
        <f t="shared" si="29"/>
        <v>0</v>
      </c>
      <c r="J154" s="323">
        <f t="shared" si="29"/>
        <v>0</v>
      </c>
      <c r="K154" s="323">
        <f t="shared" si="29"/>
        <v>0</v>
      </c>
      <c r="L154" s="321">
        <f t="shared" si="29"/>
        <v>0</v>
      </c>
      <c r="M154" s="321">
        <f t="shared" si="29"/>
        <v>0</v>
      </c>
      <c r="N154" s="323">
        <f t="shared" si="29"/>
        <v>0</v>
      </c>
      <c r="O154" s="323">
        <f t="shared" si="29"/>
        <v>0</v>
      </c>
      <c r="P154" s="321">
        <f t="shared" si="29"/>
        <v>0</v>
      </c>
      <c r="Q154" s="321">
        <f t="shared" si="29"/>
        <v>0</v>
      </c>
      <c r="R154" s="323">
        <f t="shared" si="29"/>
        <v>0</v>
      </c>
      <c r="S154" s="323">
        <f t="shared" si="29"/>
        <v>0</v>
      </c>
      <c r="T154" s="321">
        <f t="shared" si="29"/>
        <v>0</v>
      </c>
      <c r="U154" s="321">
        <f t="shared" si="29"/>
        <v>0</v>
      </c>
      <c r="V154" s="321">
        <f t="shared" si="29"/>
        <v>0</v>
      </c>
      <c r="W154" s="323">
        <f t="shared" si="29"/>
        <v>0</v>
      </c>
      <c r="X154" s="323">
        <f t="shared" si="29"/>
        <v>0</v>
      </c>
      <c r="Y154" s="321">
        <f t="shared" si="29"/>
        <v>0</v>
      </c>
      <c r="Z154" s="313">
        <f>+IF(X154&lt;&gt;0,+(Y154/X154)*100,0)</f>
        <v>0</v>
      </c>
      <c r="AA154" s="324">
        <f>SUM(AA152:AA153)</f>
        <v>0</v>
      </c>
    </row>
    <row r="155" spans="1:27" ht="13.5">
      <c r="A155" s="338" t="s">
        <v>321</v>
      </c>
      <c r="B155" s="138"/>
      <c r="C155" s="61"/>
      <c r="D155" s="318"/>
      <c r="E155" s="61"/>
      <c r="F155" s="60"/>
      <c r="G155" s="60"/>
      <c r="H155" s="61"/>
      <c r="I155" s="61"/>
      <c r="J155" s="60"/>
      <c r="K155" s="60"/>
      <c r="L155" s="61"/>
      <c r="M155" s="61"/>
      <c r="N155" s="60"/>
      <c r="O155" s="60"/>
      <c r="P155" s="61"/>
      <c r="Q155" s="61"/>
      <c r="R155" s="60"/>
      <c r="S155" s="60"/>
      <c r="T155" s="61"/>
      <c r="U155" s="61"/>
      <c r="V155" s="61"/>
      <c r="W155" s="60"/>
      <c r="X155" s="60"/>
      <c r="Y155" s="61"/>
      <c r="Z155" s="141"/>
      <c r="AA155" s="63"/>
    </row>
    <row r="156" spans="1:27" ht="13.5">
      <c r="A156" s="336" t="s">
        <v>322</v>
      </c>
      <c r="B156" s="138"/>
      <c r="C156" s="197"/>
      <c r="D156" s="319"/>
      <c r="E156" s="197"/>
      <c r="F156" s="310"/>
      <c r="G156" s="310"/>
      <c r="H156" s="197"/>
      <c r="I156" s="197"/>
      <c r="J156" s="310"/>
      <c r="K156" s="310"/>
      <c r="L156" s="197"/>
      <c r="M156" s="197"/>
      <c r="N156" s="310"/>
      <c r="O156" s="310"/>
      <c r="P156" s="197"/>
      <c r="Q156" s="197"/>
      <c r="R156" s="310"/>
      <c r="S156" s="310"/>
      <c r="T156" s="197"/>
      <c r="U156" s="197"/>
      <c r="V156" s="197"/>
      <c r="W156" s="310"/>
      <c r="X156" s="310"/>
      <c r="Y156" s="197"/>
      <c r="Z156" s="184"/>
      <c r="AA156" s="267"/>
    </row>
    <row r="157" spans="1:27" ht="13.5">
      <c r="A157" s="336" t="s">
        <v>323</v>
      </c>
      <c r="B157" s="138"/>
      <c r="C157" s="84"/>
      <c r="D157" s="320"/>
      <c r="E157" s="84"/>
      <c r="F157" s="83"/>
      <c r="G157" s="83"/>
      <c r="H157" s="84"/>
      <c r="I157" s="84"/>
      <c r="J157" s="83"/>
      <c r="K157" s="83"/>
      <c r="L157" s="84"/>
      <c r="M157" s="84"/>
      <c r="N157" s="83"/>
      <c r="O157" s="83"/>
      <c r="P157" s="84"/>
      <c r="Q157" s="84"/>
      <c r="R157" s="83"/>
      <c r="S157" s="83"/>
      <c r="T157" s="84"/>
      <c r="U157" s="84"/>
      <c r="V157" s="84"/>
      <c r="W157" s="83"/>
      <c r="X157" s="83"/>
      <c r="Y157" s="84"/>
      <c r="Z157" s="312"/>
      <c r="AA157" s="86"/>
    </row>
    <row r="158" spans="1:27" ht="13.5">
      <c r="A158" s="335" t="s">
        <v>324</v>
      </c>
      <c r="B158" s="138"/>
      <c r="C158" s="61">
        <f aca="true" t="shared" si="30" ref="C158:Y158">SUM(C156:C157)</f>
        <v>0</v>
      </c>
      <c r="D158" s="318">
        <f t="shared" si="30"/>
        <v>0</v>
      </c>
      <c r="E158" s="61">
        <f t="shared" si="30"/>
        <v>0</v>
      </c>
      <c r="F158" s="60">
        <f t="shared" si="30"/>
        <v>0</v>
      </c>
      <c r="G158" s="60">
        <f t="shared" si="30"/>
        <v>0</v>
      </c>
      <c r="H158" s="61">
        <f t="shared" si="30"/>
        <v>0</v>
      </c>
      <c r="I158" s="61">
        <f t="shared" si="30"/>
        <v>0</v>
      </c>
      <c r="J158" s="60">
        <f t="shared" si="30"/>
        <v>0</v>
      </c>
      <c r="K158" s="60">
        <f t="shared" si="30"/>
        <v>0</v>
      </c>
      <c r="L158" s="61">
        <f t="shared" si="30"/>
        <v>0</v>
      </c>
      <c r="M158" s="61">
        <f t="shared" si="30"/>
        <v>0</v>
      </c>
      <c r="N158" s="60">
        <f t="shared" si="30"/>
        <v>0</v>
      </c>
      <c r="O158" s="60">
        <f t="shared" si="30"/>
        <v>0</v>
      </c>
      <c r="P158" s="61">
        <f t="shared" si="30"/>
        <v>0</v>
      </c>
      <c r="Q158" s="61">
        <f t="shared" si="30"/>
        <v>0</v>
      </c>
      <c r="R158" s="60">
        <f t="shared" si="30"/>
        <v>0</v>
      </c>
      <c r="S158" s="60">
        <f t="shared" si="30"/>
        <v>0</v>
      </c>
      <c r="T158" s="61">
        <f t="shared" si="30"/>
        <v>0</v>
      </c>
      <c r="U158" s="61">
        <f t="shared" si="30"/>
        <v>0</v>
      </c>
      <c r="V158" s="61">
        <f t="shared" si="30"/>
        <v>0</v>
      </c>
      <c r="W158" s="60">
        <f t="shared" si="30"/>
        <v>0</v>
      </c>
      <c r="X158" s="60">
        <f t="shared" si="30"/>
        <v>0</v>
      </c>
      <c r="Y158" s="61">
        <f t="shared" si="30"/>
        <v>0</v>
      </c>
      <c r="Z158" s="141">
        <f>+IF(X158&lt;&gt;0,+(Y158/X158)*100,0)</f>
        <v>0</v>
      </c>
      <c r="AA158" s="63">
        <f>SUM(AA156:AA157)</f>
        <v>0</v>
      </c>
    </row>
    <row r="159" spans="1:27" ht="13.5">
      <c r="A159" s="339" t="s">
        <v>325</v>
      </c>
      <c r="B159" s="138"/>
      <c r="C159" s="197"/>
      <c r="D159" s="319"/>
      <c r="E159" s="197"/>
      <c r="F159" s="310"/>
      <c r="G159" s="310"/>
      <c r="H159" s="197"/>
      <c r="I159" s="197"/>
      <c r="J159" s="310"/>
      <c r="K159" s="310"/>
      <c r="L159" s="197"/>
      <c r="M159" s="197"/>
      <c r="N159" s="310"/>
      <c r="O159" s="310"/>
      <c r="P159" s="197"/>
      <c r="Q159" s="197"/>
      <c r="R159" s="310"/>
      <c r="S159" s="310"/>
      <c r="T159" s="197"/>
      <c r="U159" s="197"/>
      <c r="V159" s="197"/>
      <c r="W159" s="310"/>
      <c r="X159" s="310"/>
      <c r="Y159" s="197"/>
      <c r="Z159" s="184"/>
      <c r="AA159" s="267"/>
    </row>
    <row r="160" spans="1:27" ht="13.5">
      <c r="A160" s="338" t="s">
        <v>326</v>
      </c>
      <c r="B160" s="138"/>
      <c r="C160" s="61"/>
      <c r="D160" s="318"/>
      <c r="E160" s="61"/>
      <c r="F160" s="60"/>
      <c r="G160" s="60"/>
      <c r="H160" s="61"/>
      <c r="I160" s="61"/>
      <c r="J160" s="60"/>
      <c r="K160" s="60"/>
      <c r="L160" s="61"/>
      <c r="M160" s="61"/>
      <c r="N160" s="60"/>
      <c r="O160" s="60"/>
      <c r="P160" s="61"/>
      <c r="Q160" s="61"/>
      <c r="R160" s="60"/>
      <c r="S160" s="60"/>
      <c r="T160" s="61"/>
      <c r="U160" s="61"/>
      <c r="V160" s="61"/>
      <c r="W160" s="60"/>
      <c r="X160" s="60"/>
      <c r="Y160" s="61"/>
      <c r="Z160" s="141"/>
      <c r="AA160" s="63"/>
    </row>
    <row r="161" spans="1:27" ht="13.5">
      <c r="A161" s="338" t="s">
        <v>327</v>
      </c>
      <c r="B161" s="138"/>
      <c r="C161" s="61"/>
      <c r="D161" s="318"/>
      <c r="E161" s="61"/>
      <c r="F161" s="60"/>
      <c r="G161" s="60"/>
      <c r="H161" s="61"/>
      <c r="I161" s="61"/>
      <c r="J161" s="60"/>
      <c r="K161" s="60"/>
      <c r="L161" s="61"/>
      <c r="M161" s="61"/>
      <c r="N161" s="60"/>
      <c r="O161" s="60"/>
      <c r="P161" s="61"/>
      <c r="Q161" s="61"/>
      <c r="R161" s="60"/>
      <c r="S161" s="60"/>
      <c r="T161" s="61"/>
      <c r="U161" s="61"/>
      <c r="V161" s="61"/>
      <c r="W161" s="60"/>
      <c r="X161" s="60"/>
      <c r="Y161" s="61"/>
      <c r="Z161" s="141"/>
      <c r="AA161" s="63"/>
    </row>
    <row r="162" spans="1:27" ht="13.5">
      <c r="A162" s="339" t="s">
        <v>328</v>
      </c>
      <c r="B162" s="337"/>
      <c r="C162" s="61"/>
      <c r="D162" s="318"/>
      <c r="E162" s="61"/>
      <c r="F162" s="60"/>
      <c r="G162" s="60"/>
      <c r="H162" s="61"/>
      <c r="I162" s="61"/>
      <c r="J162" s="60"/>
      <c r="K162" s="60"/>
      <c r="L162" s="61"/>
      <c r="M162" s="61"/>
      <c r="N162" s="60"/>
      <c r="O162" s="60"/>
      <c r="P162" s="61"/>
      <c r="Q162" s="61"/>
      <c r="R162" s="60"/>
      <c r="S162" s="60"/>
      <c r="T162" s="61"/>
      <c r="U162" s="61"/>
      <c r="V162" s="61"/>
      <c r="W162" s="60"/>
      <c r="X162" s="60"/>
      <c r="Y162" s="61"/>
      <c r="Z162" s="141"/>
      <c r="AA162" s="63"/>
    </row>
    <row r="163" spans="1:27" ht="13.5">
      <c r="A163" s="338" t="s">
        <v>329</v>
      </c>
      <c r="B163" s="138"/>
      <c r="C163" s="61"/>
      <c r="D163" s="318"/>
      <c r="E163" s="61"/>
      <c r="F163" s="60"/>
      <c r="G163" s="60"/>
      <c r="H163" s="61"/>
      <c r="I163" s="61"/>
      <c r="J163" s="60"/>
      <c r="K163" s="60"/>
      <c r="L163" s="61"/>
      <c r="M163" s="61"/>
      <c r="N163" s="60"/>
      <c r="O163" s="60"/>
      <c r="P163" s="61"/>
      <c r="Q163" s="61"/>
      <c r="R163" s="60"/>
      <c r="S163" s="60"/>
      <c r="T163" s="61"/>
      <c r="U163" s="61"/>
      <c r="V163" s="61"/>
      <c r="W163" s="60"/>
      <c r="X163" s="60"/>
      <c r="Y163" s="61"/>
      <c r="Z163" s="141"/>
      <c r="AA163" s="63"/>
    </row>
    <row r="164" spans="1:27" ht="13.5">
      <c r="A164" s="338" t="s">
        <v>330</v>
      </c>
      <c r="B164" s="138"/>
      <c r="C164" s="84"/>
      <c r="D164" s="320"/>
      <c r="E164" s="84"/>
      <c r="F164" s="83"/>
      <c r="G164" s="83"/>
      <c r="H164" s="84"/>
      <c r="I164" s="84"/>
      <c r="J164" s="83"/>
      <c r="K164" s="83"/>
      <c r="L164" s="84"/>
      <c r="M164" s="84"/>
      <c r="N164" s="83"/>
      <c r="O164" s="83"/>
      <c r="P164" s="84"/>
      <c r="Q164" s="84"/>
      <c r="R164" s="83"/>
      <c r="S164" s="83"/>
      <c r="T164" s="84"/>
      <c r="U164" s="84"/>
      <c r="V164" s="84"/>
      <c r="W164" s="83"/>
      <c r="X164" s="83"/>
      <c r="Y164" s="84"/>
      <c r="Z164" s="312"/>
      <c r="AA164" s="86"/>
    </row>
    <row r="165" spans="1:27" ht="4.5" customHeight="1">
      <c r="A165" s="348"/>
      <c r="B165" s="138"/>
      <c r="C165" s="61"/>
      <c r="D165" s="318"/>
      <c r="E165" s="61"/>
      <c r="F165" s="60"/>
      <c r="G165" s="60"/>
      <c r="H165" s="61"/>
      <c r="I165" s="61"/>
      <c r="J165" s="60"/>
      <c r="K165" s="60"/>
      <c r="L165" s="61"/>
      <c r="M165" s="61"/>
      <c r="N165" s="60"/>
      <c r="O165" s="60"/>
      <c r="P165" s="61"/>
      <c r="Q165" s="61"/>
      <c r="R165" s="60"/>
      <c r="S165" s="60"/>
      <c r="T165" s="61"/>
      <c r="U165" s="61"/>
      <c r="V165" s="61"/>
      <c r="W165" s="60"/>
      <c r="X165" s="60"/>
      <c r="Y165" s="61"/>
      <c r="Z165" s="141"/>
      <c r="AA165" s="63"/>
    </row>
    <row r="166" spans="1:27" ht="13.5">
      <c r="A166" s="330" t="s">
        <v>336</v>
      </c>
      <c r="B166" s="138"/>
      <c r="C166" s="108"/>
      <c r="D166" s="331"/>
      <c r="E166" s="108"/>
      <c r="F166" s="107"/>
      <c r="G166" s="107"/>
      <c r="H166" s="108"/>
      <c r="I166" s="108"/>
      <c r="J166" s="107"/>
      <c r="K166" s="107"/>
      <c r="L166" s="108"/>
      <c r="M166" s="108"/>
      <c r="N166" s="107"/>
      <c r="O166" s="107"/>
      <c r="P166" s="108"/>
      <c r="Q166" s="108"/>
      <c r="R166" s="107"/>
      <c r="S166" s="107"/>
      <c r="T166" s="108"/>
      <c r="U166" s="108"/>
      <c r="V166" s="108"/>
      <c r="W166" s="107"/>
      <c r="X166" s="107"/>
      <c r="Y166" s="108"/>
      <c r="Z166" s="332"/>
      <c r="AA166" s="110"/>
    </row>
    <row r="167" spans="1:27" ht="13.5">
      <c r="A167" s="349" t="s">
        <v>215</v>
      </c>
      <c r="B167" s="144"/>
      <c r="C167" s="61"/>
      <c r="D167" s="318"/>
      <c r="E167" s="61"/>
      <c r="F167" s="60"/>
      <c r="G167" s="60"/>
      <c r="H167" s="61"/>
      <c r="I167" s="61"/>
      <c r="J167" s="60"/>
      <c r="K167" s="60"/>
      <c r="L167" s="61"/>
      <c r="M167" s="61"/>
      <c r="N167" s="60"/>
      <c r="O167" s="60"/>
      <c r="P167" s="61"/>
      <c r="Q167" s="61"/>
      <c r="R167" s="60"/>
      <c r="S167" s="60"/>
      <c r="T167" s="61"/>
      <c r="U167" s="61"/>
      <c r="V167" s="61"/>
      <c r="W167" s="60"/>
      <c r="X167" s="60"/>
      <c r="Y167" s="61"/>
      <c r="Z167" s="141"/>
      <c r="AA167" s="63"/>
    </row>
    <row r="168" spans="1:27" ht="13.5">
      <c r="A168" s="349" t="s">
        <v>218</v>
      </c>
      <c r="B168" s="144"/>
      <c r="C168" s="61"/>
      <c r="D168" s="318"/>
      <c r="E168" s="61"/>
      <c r="F168" s="60"/>
      <c r="G168" s="60"/>
      <c r="H168" s="61"/>
      <c r="I168" s="61"/>
      <c r="J168" s="60"/>
      <c r="K168" s="60"/>
      <c r="L168" s="61"/>
      <c r="M168" s="61"/>
      <c r="N168" s="60"/>
      <c r="O168" s="60"/>
      <c r="P168" s="61"/>
      <c r="Q168" s="61"/>
      <c r="R168" s="60"/>
      <c r="S168" s="60"/>
      <c r="T168" s="61"/>
      <c r="U168" s="61"/>
      <c r="V168" s="61"/>
      <c r="W168" s="60"/>
      <c r="X168" s="60"/>
      <c r="Y168" s="61"/>
      <c r="Z168" s="141"/>
      <c r="AA168" s="63"/>
    </row>
    <row r="169" spans="1:27" ht="13.5">
      <c r="A169" s="349" t="s">
        <v>337</v>
      </c>
      <c r="B169" s="144"/>
      <c r="C169" s="61"/>
      <c r="D169" s="318"/>
      <c r="E169" s="61"/>
      <c r="F169" s="60"/>
      <c r="G169" s="60"/>
      <c r="H169" s="61"/>
      <c r="I169" s="61"/>
      <c r="J169" s="60"/>
      <c r="K169" s="60"/>
      <c r="L169" s="61"/>
      <c r="M169" s="61"/>
      <c r="N169" s="60"/>
      <c r="O169" s="60"/>
      <c r="P169" s="61"/>
      <c r="Q169" s="61"/>
      <c r="R169" s="60"/>
      <c r="S169" s="60"/>
      <c r="T169" s="61"/>
      <c r="U169" s="61"/>
      <c r="V169" s="61"/>
      <c r="W169" s="60"/>
      <c r="X169" s="60"/>
      <c r="Y169" s="61"/>
      <c r="Z169" s="141"/>
      <c r="AA169" s="63"/>
    </row>
    <row r="170" spans="1:27" ht="13.5">
      <c r="A170" s="349" t="s">
        <v>41</v>
      </c>
      <c r="B170" s="144"/>
      <c r="C170" s="61"/>
      <c r="D170" s="318"/>
      <c r="E170" s="61"/>
      <c r="F170" s="60"/>
      <c r="G170" s="60"/>
      <c r="H170" s="61"/>
      <c r="I170" s="61"/>
      <c r="J170" s="60"/>
      <c r="K170" s="60"/>
      <c r="L170" s="61"/>
      <c r="M170" s="61"/>
      <c r="N170" s="60"/>
      <c r="O170" s="60"/>
      <c r="P170" s="61"/>
      <c r="Q170" s="61"/>
      <c r="R170" s="60"/>
      <c r="S170" s="60"/>
      <c r="T170" s="61"/>
      <c r="U170" s="61"/>
      <c r="V170" s="61"/>
      <c r="W170" s="60"/>
      <c r="X170" s="60"/>
      <c r="Y170" s="61"/>
      <c r="Z170" s="141"/>
      <c r="AA170" s="63"/>
    </row>
    <row r="171" spans="1:27" ht="13.5">
      <c r="A171" s="280" t="s">
        <v>338</v>
      </c>
      <c r="B171" s="151"/>
      <c r="C171" s="262">
        <f aca="true" t="shared" si="31" ref="C171:Y171">SUM(C167:C170)</f>
        <v>0</v>
      </c>
      <c r="D171" s="342">
        <f t="shared" si="31"/>
        <v>0</v>
      </c>
      <c r="E171" s="262">
        <f t="shared" si="31"/>
        <v>0</v>
      </c>
      <c r="F171" s="343">
        <f t="shared" si="31"/>
        <v>0</v>
      </c>
      <c r="G171" s="343">
        <f t="shared" si="31"/>
        <v>0</v>
      </c>
      <c r="H171" s="262">
        <f t="shared" si="31"/>
        <v>0</v>
      </c>
      <c r="I171" s="262">
        <f t="shared" si="31"/>
        <v>0</v>
      </c>
      <c r="J171" s="343">
        <f t="shared" si="31"/>
        <v>0</v>
      </c>
      <c r="K171" s="343">
        <f t="shared" si="31"/>
        <v>0</v>
      </c>
      <c r="L171" s="262">
        <f t="shared" si="31"/>
        <v>0</v>
      </c>
      <c r="M171" s="262">
        <f t="shared" si="31"/>
        <v>0</v>
      </c>
      <c r="N171" s="343">
        <f t="shared" si="31"/>
        <v>0</v>
      </c>
      <c r="O171" s="343">
        <f t="shared" si="31"/>
        <v>0</v>
      </c>
      <c r="P171" s="262">
        <f t="shared" si="31"/>
        <v>0</v>
      </c>
      <c r="Q171" s="262">
        <f t="shared" si="31"/>
        <v>0</v>
      </c>
      <c r="R171" s="343">
        <f t="shared" si="31"/>
        <v>0</v>
      </c>
      <c r="S171" s="343">
        <f t="shared" si="31"/>
        <v>0</v>
      </c>
      <c r="T171" s="262">
        <f t="shared" si="31"/>
        <v>0</v>
      </c>
      <c r="U171" s="262">
        <f t="shared" si="31"/>
        <v>0</v>
      </c>
      <c r="V171" s="262">
        <f t="shared" si="31"/>
        <v>0</v>
      </c>
      <c r="W171" s="343">
        <f t="shared" si="31"/>
        <v>0</v>
      </c>
      <c r="X171" s="343">
        <f t="shared" si="31"/>
        <v>0</v>
      </c>
      <c r="Y171" s="262">
        <f t="shared" si="31"/>
        <v>0</v>
      </c>
      <c r="Z171" s="344">
        <f>+IF(X171&lt;&gt;0,+(Y171/X171)*100,0)</f>
        <v>0</v>
      </c>
      <c r="AA171" s="281">
        <f>SUM(AA167:AA170)</f>
        <v>0</v>
      </c>
    </row>
    <row r="172" spans="1:27" ht="13.5">
      <c r="A172" s="350"/>
      <c r="B172" s="351"/>
      <c r="C172" s="352"/>
      <c r="D172" s="353"/>
      <c r="E172" s="352"/>
      <c r="F172" s="354"/>
      <c r="G172" s="354"/>
      <c r="H172" s="352"/>
      <c r="I172" s="352"/>
      <c r="J172" s="354"/>
      <c r="K172" s="354"/>
      <c r="L172" s="352"/>
      <c r="M172" s="352"/>
      <c r="N172" s="354"/>
      <c r="O172" s="354"/>
      <c r="P172" s="352"/>
      <c r="Q172" s="352"/>
      <c r="R172" s="354"/>
      <c r="S172" s="354"/>
      <c r="T172" s="352"/>
      <c r="U172" s="352"/>
      <c r="V172" s="352"/>
      <c r="W172" s="354"/>
      <c r="X172" s="354"/>
      <c r="Y172" s="352"/>
      <c r="Z172" s="352"/>
      <c r="AA172" s="355"/>
    </row>
    <row r="173" spans="1:27" ht="13.5">
      <c r="A173" s="314" t="s">
        <v>458</v>
      </c>
      <c r="B173" s="315"/>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row>
    <row r="174" spans="1:27" ht="13.5">
      <c r="A174" s="317" t="s">
        <v>471</v>
      </c>
      <c r="B174" s="315"/>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row>
    <row r="175" spans="1:27" ht="13.5">
      <c r="A175" s="317" t="s">
        <v>472</v>
      </c>
      <c r="B175" s="315"/>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row>
    <row r="176" spans="1:27" ht="13.5">
      <c r="A176" s="317" t="s">
        <v>473</v>
      </c>
      <c r="B176" s="315"/>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row>
    <row r="177" spans="1:27" ht="13.5">
      <c r="A177" s="309" t="s">
        <v>474</v>
      </c>
      <c r="B177" s="315"/>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row>
    <row r="178" spans="1:27" ht="13.5">
      <c r="A178" s="317" t="s">
        <v>475</v>
      </c>
      <c r="B178" s="315"/>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row>
    <row r="179" spans="1:27" ht="13.5">
      <c r="A179" s="317" t="s">
        <v>476</v>
      </c>
      <c r="B179" s="315"/>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row>
    <row r="180" spans="1:27" ht="13.5">
      <c r="A180" s="317"/>
      <c r="B180" s="315"/>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row>
    <row r="201" ht="4.5" customHeight="1"/>
  </sheetData>
  <sheetProtection/>
  <mergeCells count="2">
    <mergeCell ref="A1:AA1"/>
    <mergeCell ref="D2:Z2"/>
  </mergeCells>
  <printOptions horizontalCentered="1"/>
  <pageMargins left="0.551181102362205" right="0.22" top="0.27" bottom="0.32" header="0.31496062992126" footer="0.31496062992126"/>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AA170"/>
  <sheetViews>
    <sheetView showGridLines="0" zoomScalePageLayoutView="0" workbookViewId="0" topLeftCell="A1">
      <selection activeCell="A1" sqref="A1:AA1"/>
    </sheetView>
  </sheetViews>
  <sheetFormatPr defaultColWidth="9.140625" defaultRowHeight="12.75"/>
  <cols>
    <col min="1" max="1" width="35.7109375" style="0" customWidth="1"/>
    <col min="2" max="2" width="4.00390625" style="0"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36" customHeight="1">
      <c r="A1" s="407" t="s">
        <v>339</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ht="24.75" customHeight="1">
      <c r="A2" s="165" t="s">
        <v>1</v>
      </c>
      <c r="B2" s="166" t="s">
        <v>64</v>
      </c>
      <c r="C2" s="325" t="s">
        <v>2</v>
      </c>
      <c r="D2" s="408" t="s">
        <v>3</v>
      </c>
      <c r="E2" s="415" t="s">
        <v>4</v>
      </c>
      <c r="F2" s="415"/>
      <c r="G2" s="416"/>
      <c r="H2" s="416"/>
      <c r="I2" s="416"/>
      <c r="J2" s="416"/>
      <c r="K2" s="416"/>
      <c r="L2" s="416"/>
      <c r="M2" s="416"/>
      <c r="N2" s="416"/>
      <c r="O2" s="416"/>
      <c r="P2" s="416"/>
      <c r="Q2" s="416"/>
      <c r="R2" s="416"/>
      <c r="S2" s="416"/>
      <c r="T2" s="416"/>
      <c r="U2" s="416"/>
      <c r="V2" s="416"/>
      <c r="W2" s="416"/>
      <c r="X2" s="416"/>
      <c r="Y2" s="416"/>
      <c r="Z2" s="416"/>
      <c r="AA2" s="417"/>
    </row>
    <row r="3" spans="1:27" ht="24.75" customHeight="1">
      <c r="A3" s="363" t="s">
        <v>5</v>
      </c>
      <c r="B3" s="168"/>
      <c r="C3" s="329" t="s">
        <v>6</v>
      </c>
      <c r="D3" s="327" t="s">
        <v>6</v>
      </c>
      <c r="E3" s="326" t="s">
        <v>7</v>
      </c>
      <c r="F3" s="49" t="s">
        <v>8</v>
      </c>
      <c r="G3" s="364" t="s">
        <v>9</v>
      </c>
      <c r="H3" s="326" t="s">
        <v>10</v>
      </c>
      <c r="I3" s="326" t="s">
        <v>11</v>
      </c>
      <c r="J3" s="49" t="s">
        <v>12</v>
      </c>
      <c r="K3" s="364" t="s">
        <v>13</v>
      </c>
      <c r="L3" s="326" t="s">
        <v>14</v>
      </c>
      <c r="M3" s="326" t="s">
        <v>15</v>
      </c>
      <c r="N3" s="49" t="s">
        <v>16</v>
      </c>
      <c r="O3" s="364" t="s">
        <v>17</v>
      </c>
      <c r="P3" s="326" t="s">
        <v>18</v>
      </c>
      <c r="Q3" s="326" t="s">
        <v>19</v>
      </c>
      <c r="R3" s="49" t="s">
        <v>20</v>
      </c>
      <c r="S3" s="364" t="s">
        <v>21</v>
      </c>
      <c r="T3" s="326" t="s">
        <v>22</v>
      </c>
      <c r="U3" s="326" t="s">
        <v>23</v>
      </c>
      <c r="V3" s="326" t="s">
        <v>24</v>
      </c>
      <c r="W3" s="49" t="s">
        <v>25</v>
      </c>
      <c r="X3" s="364" t="s">
        <v>26</v>
      </c>
      <c r="Y3" s="326" t="s">
        <v>27</v>
      </c>
      <c r="Z3" s="326" t="s">
        <v>28</v>
      </c>
      <c r="AA3" s="329" t="s">
        <v>29</v>
      </c>
    </row>
    <row r="4" spans="1:27" ht="15" customHeight="1">
      <c r="A4" s="365" t="s">
        <v>340</v>
      </c>
      <c r="B4" s="366"/>
      <c r="C4" s="367"/>
      <c r="D4" s="368"/>
      <c r="E4" s="369"/>
      <c r="F4" s="370"/>
      <c r="G4" s="371"/>
      <c r="H4" s="369"/>
      <c r="I4" s="369"/>
      <c r="J4" s="370"/>
      <c r="K4" s="371"/>
      <c r="L4" s="369"/>
      <c r="M4" s="369"/>
      <c r="N4" s="370"/>
      <c r="O4" s="371"/>
      <c r="P4" s="369"/>
      <c r="Q4" s="369"/>
      <c r="R4" s="370"/>
      <c r="S4" s="371"/>
      <c r="T4" s="369"/>
      <c r="U4" s="369"/>
      <c r="V4" s="369"/>
      <c r="W4" s="370"/>
      <c r="X4" s="371"/>
      <c r="Y4" s="369"/>
      <c r="Z4" s="369"/>
      <c r="AA4" s="372"/>
    </row>
    <row r="5" spans="1:27" ht="4.5" customHeight="1">
      <c r="A5" s="148"/>
      <c r="B5" s="138"/>
      <c r="C5" s="373"/>
      <c r="D5" s="374"/>
      <c r="E5" s="375"/>
      <c r="F5" s="376"/>
      <c r="G5" s="377"/>
      <c r="H5" s="375"/>
      <c r="I5" s="375"/>
      <c r="J5" s="376"/>
      <c r="K5" s="377"/>
      <c r="L5" s="375"/>
      <c r="M5" s="375"/>
      <c r="N5" s="376"/>
      <c r="O5" s="377"/>
      <c r="P5" s="375"/>
      <c r="Q5" s="375"/>
      <c r="R5" s="376"/>
      <c r="S5" s="377"/>
      <c r="T5" s="375"/>
      <c r="U5" s="375"/>
      <c r="V5" s="375"/>
      <c r="W5" s="376"/>
      <c r="X5" s="377"/>
      <c r="Y5" s="375"/>
      <c r="Z5" s="375"/>
      <c r="AA5" s="378"/>
    </row>
    <row r="6" spans="1:27" ht="13.5">
      <c r="A6" s="148" t="s">
        <v>311</v>
      </c>
      <c r="B6" s="138"/>
      <c r="C6" s="379">
        <f aca="true" t="shared" si="0" ref="C6:Y6">C7+C12+C16+C26+C37+C44+C52+C62+C68</f>
        <v>0</v>
      </c>
      <c r="D6" s="380">
        <f t="shared" si="0"/>
        <v>0</v>
      </c>
      <c r="E6" s="102">
        <f t="shared" si="0"/>
        <v>0</v>
      </c>
      <c r="F6" s="101">
        <f t="shared" si="0"/>
        <v>0</v>
      </c>
      <c r="G6" s="381">
        <f t="shared" si="0"/>
        <v>0</v>
      </c>
      <c r="H6" s="102">
        <f t="shared" si="0"/>
        <v>0</v>
      </c>
      <c r="I6" s="102">
        <f t="shared" si="0"/>
        <v>0</v>
      </c>
      <c r="J6" s="101">
        <f t="shared" si="0"/>
        <v>0</v>
      </c>
      <c r="K6" s="381">
        <f t="shared" si="0"/>
        <v>0</v>
      </c>
      <c r="L6" s="102">
        <f t="shared" si="0"/>
        <v>0</v>
      </c>
      <c r="M6" s="102">
        <f t="shared" si="0"/>
        <v>0</v>
      </c>
      <c r="N6" s="101">
        <f t="shared" si="0"/>
        <v>0</v>
      </c>
      <c r="O6" s="381">
        <f t="shared" si="0"/>
        <v>0</v>
      </c>
      <c r="P6" s="102">
        <f t="shared" si="0"/>
        <v>0</v>
      </c>
      <c r="Q6" s="102">
        <f t="shared" si="0"/>
        <v>0</v>
      </c>
      <c r="R6" s="101">
        <f t="shared" si="0"/>
        <v>0</v>
      </c>
      <c r="S6" s="381">
        <f t="shared" si="0"/>
        <v>0</v>
      </c>
      <c r="T6" s="102">
        <f t="shared" si="0"/>
        <v>0</v>
      </c>
      <c r="U6" s="102">
        <f t="shared" si="0"/>
        <v>0</v>
      </c>
      <c r="V6" s="102">
        <f t="shared" si="0"/>
        <v>0</v>
      </c>
      <c r="W6" s="101">
        <f t="shared" si="0"/>
        <v>0</v>
      </c>
      <c r="X6" s="381">
        <f t="shared" si="0"/>
        <v>0</v>
      </c>
      <c r="Y6" s="102">
        <f t="shared" si="0"/>
        <v>0</v>
      </c>
      <c r="Z6" s="139">
        <f>+IF(X6&lt;&gt;0,+(Y6/X6)*100,0)</f>
        <v>0</v>
      </c>
      <c r="AA6" s="104">
        <f>AA7+AA12+AA16+AA26+AA37+AA44+AA52+AA62+AA68</f>
        <v>0</v>
      </c>
    </row>
    <row r="7" spans="1:27" ht="13.5">
      <c r="A7" s="227" t="s">
        <v>302</v>
      </c>
      <c r="B7" s="138"/>
      <c r="C7" s="359">
        <f aca="true" t="shared" si="1" ref="C7:Y7">SUM(C8:C11)</f>
        <v>0</v>
      </c>
      <c r="D7" s="360">
        <f t="shared" si="1"/>
        <v>0</v>
      </c>
      <c r="E7" s="321">
        <f t="shared" si="1"/>
        <v>0</v>
      </c>
      <c r="F7" s="321">
        <f t="shared" si="1"/>
        <v>0</v>
      </c>
      <c r="G7" s="321">
        <f t="shared" si="1"/>
        <v>0</v>
      </c>
      <c r="H7" s="321">
        <f t="shared" si="1"/>
        <v>0</v>
      </c>
      <c r="I7" s="321">
        <f t="shared" si="1"/>
        <v>0</v>
      </c>
      <c r="J7" s="321">
        <f t="shared" si="1"/>
        <v>0</v>
      </c>
      <c r="K7" s="321">
        <f t="shared" si="1"/>
        <v>0</v>
      </c>
      <c r="L7" s="321">
        <f t="shared" si="1"/>
        <v>0</v>
      </c>
      <c r="M7" s="321">
        <f t="shared" si="1"/>
        <v>0</v>
      </c>
      <c r="N7" s="321">
        <f t="shared" si="1"/>
        <v>0</v>
      </c>
      <c r="O7" s="321">
        <f t="shared" si="1"/>
        <v>0</v>
      </c>
      <c r="P7" s="321">
        <f t="shared" si="1"/>
        <v>0</v>
      </c>
      <c r="Q7" s="321">
        <f t="shared" si="1"/>
        <v>0</v>
      </c>
      <c r="R7" s="321">
        <f t="shared" si="1"/>
        <v>0</v>
      </c>
      <c r="S7" s="321">
        <f t="shared" si="1"/>
        <v>0</v>
      </c>
      <c r="T7" s="321">
        <f t="shared" si="1"/>
        <v>0</v>
      </c>
      <c r="U7" s="321">
        <f t="shared" si="1"/>
        <v>0</v>
      </c>
      <c r="V7" s="321">
        <f t="shared" si="1"/>
        <v>0</v>
      </c>
      <c r="W7" s="321">
        <f t="shared" si="1"/>
        <v>0</v>
      </c>
      <c r="X7" s="321">
        <f t="shared" si="1"/>
        <v>0</v>
      </c>
      <c r="Y7" s="321">
        <f t="shared" si="1"/>
        <v>0</v>
      </c>
      <c r="Z7" s="356">
        <f>+IF(X7&lt;&gt;0,+(Y7/X7)*100,0)</f>
        <v>0</v>
      </c>
      <c r="AA7" s="362">
        <f>SUM(AA8:AA11)</f>
        <v>0</v>
      </c>
    </row>
    <row r="8" spans="1:27" ht="13.5">
      <c r="A8" s="382" t="s">
        <v>175</v>
      </c>
      <c r="B8" s="138"/>
      <c r="C8" s="361"/>
      <c r="D8" s="161"/>
      <c r="E8" s="61"/>
      <c r="F8" s="61"/>
      <c r="G8" s="61"/>
      <c r="H8" s="61"/>
      <c r="I8" s="61"/>
      <c r="J8" s="61"/>
      <c r="K8" s="61"/>
      <c r="L8" s="61"/>
      <c r="M8" s="61"/>
      <c r="N8" s="61"/>
      <c r="O8" s="61"/>
      <c r="P8" s="61"/>
      <c r="Q8" s="61"/>
      <c r="R8" s="61"/>
      <c r="S8" s="61"/>
      <c r="T8" s="61"/>
      <c r="U8" s="61"/>
      <c r="V8" s="61"/>
      <c r="W8" s="61"/>
      <c r="X8" s="61"/>
      <c r="Y8" s="61"/>
      <c r="Z8" s="142"/>
      <c r="AA8" s="160"/>
    </row>
    <row r="9" spans="1:27" ht="13.5">
      <c r="A9" s="382" t="s">
        <v>341</v>
      </c>
      <c r="B9" s="138"/>
      <c r="C9" s="361"/>
      <c r="D9" s="161"/>
      <c r="E9" s="61"/>
      <c r="F9" s="61"/>
      <c r="G9" s="61"/>
      <c r="H9" s="61"/>
      <c r="I9" s="61"/>
      <c r="J9" s="61"/>
      <c r="K9" s="61"/>
      <c r="L9" s="61"/>
      <c r="M9" s="61"/>
      <c r="N9" s="61"/>
      <c r="O9" s="61"/>
      <c r="P9" s="61"/>
      <c r="Q9" s="61"/>
      <c r="R9" s="61"/>
      <c r="S9" s="61"/>
      <c r="T9" s="61"/>
      <c r="U9" s="61"/>
      <c r="V9" s="61"/>
      <c r="W9" s="61"/>
      <c r="X9" s="61"/>
      <c r="Y9" s="61"/>
      <c r="Z9" s="142"/>
      <c r="AA9" s="160"/>
    </row>
    <row r="10" spans="1:27" ht="13.5">
      <c r="A10" s="382" t="s">
        <v>342</v>
      </c>
      <c r="B10" s="138"/>
      <c r="C10" s="361"/>
      <c r="D10" s="161"/>
      <c r="E10" s="61"/>
      <c r="F10" s="61"/>
      <c r="G10" s="61"/>
      <c r="H10" s="61"/>
      <c r="I10" s="61"/>
      <c r="J10" s="61"/>
      <c r="K10" s="61"/>
      <c r="L10" s="61"/>
      <c r="M10" s="61"/>
      <c r="N10" s="61"/>
      <c r="O10" s="61"/>
      <c r="P10" s="61"/>
      <c r="Q10" s="61"/>
      <c r="R10" s="61"/>
      <c r="S10" s="61"/>
      <c r="T10" s="61"/>
      <c r="U10" s="61"/>
      <c r="V10" s="61"/>
      <c r="W10" s="61"/>
      <c r="X10" s="61"/>
      <c r="Y10" s="61"/>
      <c r="Z10" s="142"/>
      <c r="AA10" s="160"/>
    </row>
    <row r="11" spans="1:27" ht="13.5">
      <c r="A11" s="382" t="s">
        <v>343</v>
      </c>
      <c r="B11" s="138"/>
      <c r="C11" s="361"/>
      <c r="D11" s="161"/>
      <c r="E11" s="61"/>
      <c r="F11" s="61"/>
      <c r="G11" s="61"/>
      <c r="H11" s="61"/>
      <c r="I11" s="61"/>
      <c r="J11" s="61"/>
      <c r="K11" s="61"/>
      <c r="L11" s="61"/>
      <c r="M11" s="61"/>
      <c r="N11" s="61"/>
      <c r="O11" s="61"/>
      <c r="P11" s="61"/>
      <c r="Q11" s="61"/>
      <c r="R11" s="61"/>
      <c r="S11" s="61"/>
      <c r="T11" s="61"/>
      <c r="U11" s="61"/>
      <c r="V11" s="61"/>
      <c r="W11" s="61"/>
      <c r="X11" s="61"/>
      <c r="Y11" s="61"/>
      <c r="Z11" s="142"/>
      <c r="AA11" s="160"/>
    </row>
    <row r="12" spans="1:27" ht="13.5">
      <c r="A12" s="227" t="s">
        <v>303</v>
      </c>
      <c r="B12" s="138"/>
      <c r="C12" s="361">
        <f aca="true" t="shared" si="2" ref="C12:Y12">SUM(C13:C15)</f>
        <v>0</v>
      </c>
      <c r="D12" s="161">
        <f t="shared" si="2"/>
        <v>0</v>
      </c>
      <c r="E12" s="61">
        <f t="shared" si="2"/>
        <v>0</v>
      </c>
      <c r="F12" s="61">
        <f t="shared" si="2"/>
        <v>0</v>
      </c>
      <c r="G12" s="61">
        <f t="shared" si="2"/>
        <v>0</v>
      </c>
      <c r="H12" s="61">
        <f t="shared" si="2"/>
        <v>0</v>
      </c>
      <c r="I12" s="61">
        <f t="shared" si="2"/>
        <v>0</v>
      </c>
      <c r="J12" s="61">
        <f t="shared" si="2"/>
        <v>0</v>
      </c>
      <c r="K12" s="61">
        <f t="shared" si="2"/>
        <v>0</v>
      </c>
      <c r="L12" s="61">
        <f t="shared" si="2"/>
        <v>0</v>
      </c>
      <c r="M12" s="61">
        <f t="shared" si="2"/>
        <v>0</v>
      </c>
      <c r="N12" s="61">
        <f t="shared" si="2"/>
        <v>0</v>
      </c>
      <c r="O12" s="61">
        <f t="shared" si="2"/>
        <v>0</v>
      </c>
      <c r="P12" s="61">
        <f t="shared" si="2"/>
        <v>0</v>
      </c>
      <c r="Q12" s="61">
        <f t="shared" si="2"/>
        <v>0</v>
      </c>
      <c r="R12" s="61">
        <f t="shared" si="2"/>
        <v>0</v>
      </c>
      <c r="S12" s="61">
        <f t="shared" si="2"/>
        <v>0</v>
      </c>
      <c r="T12" s="61">
        <f t="shared" si="2"/>
        <v>0</v>
      </c>
      <c r="U12" s="61">
        <f t="shared" si="2"/>
        <v>0</v>
      </c>
      <c r="V12" s="61">
        <f t="shared" si="2"/>
        <v>0</v>
      </c>
      <c r="W12" s="61">
        <f t="shared" si="2"/>
        <v>0</v>
      </c>
      <c r="X12" s="61">
        <f t="shared" si="2"/>
        <v>0</v>
      </c>
      <c r="Y12" s="61">
        <f t="shared" si="2"/>
        <v>0</v>
      </c>
      <c r="Z12" s="142">
        <f>+IF(X12&lt;&gt;0,+(Y12/X12)*100,0)</f>
        <v>0</v>
      </c>
      <c r="AA12" s="160">
        <f>SUM(AA13:AA15)</f>
        <v>0</v>
      </c>
    </row>
    <row r="13" spans="1:27" ht="13.5">
      <c r="A13" s="382" t="s">
        <v>344</v>
      </c>
      <c r="B13" s="138"/>
      <c r="C13" s="361"/>
      <c r="D13" s="161"/>
      <c r="E13" s="61"/>
      <c r="F13" s="61"/>
      <c r="G13" s="61"/>
      <c r="H13" s="61"/>
      <c r="I13" s="61"/>
      <c r="J13" s="61"/>
      <c r="K13" s="61"/>
      <c r="L13" s="61"/>
      <c r="M13" s="61"/>
      <c r="N13" s="61"/>
      <c r="O13" s="61"/>
      <c r="P13" s="61"/>
      <c r="Q13" s="61"/>
      <c r="R13" s="61"/>
      <c r="S13" s="61"/>
      <c r="T13" s="61"/>
      <c r="U13" s="61"/>
      <c r="V13" s="61"/>
      <c r="W13" s="61"/>
      <c r="X13" s="61"/>
      <c r="Y13" s="61"/>
      <c r="Z13" s="142"/>
      <c r="AA13" s="160"/>
    </row>
    <row r="14" spans="1:27" ht="13.5">
      <c r="A14" s="382" t="s">
        <v>345</v>
      </c>
      <c r="B14" s="138"/>
      <c r="C14" s="361"/>
      <c r="D14" s="161"/>
      <c r="E14" s="61"/>
      <c r="F14" s="61"/>
      <c r="G14" s="61"/>
      <c r="H14" s="61"/>
      <c r="I14" s="61"/>
      <c r="J14" s="61"/>
      <c r="K14" s="61"/>
      <c r="L14" s="61"/>
      <c r="M14" s="61"/>
      <c r="N14" s="61"/>
      <c r="O14" s="61"/>
      <c r="P14" s="61"/>
      <c r="Q14" s="61"/>
      <c r="R14" s="61"/>
      <c r="S14" s="61"/>
      <c r="T14" s="61"/>
      <c r="U14" s="61"/>
      <c r="V14" s="61"/>
      <c r="W14" s="61"/>
      <c r="X14" s="61"/>
      <c r="Y14" s="61"/>
      <c r="Z14" s="142"/>
      <c r="AA14" s="160"/>
    </row>
    <row r="15" spans="1:27" ht="13.5">
      <c r="A15" s="382" t="s">
        <v>346</v>
      </c>
      <c r="B15" s="138"/>
      <c r="C15" s="361"/>
      <c r="D15" s="161"/>
      <c r="E15" s="61"/>
      <c r="F15" s="61"/>
      <c r="G15" s="61"/>
      <c r="H15" s="61"/>
      <c r="I15" s="61"/>
      <c r="J15" s="61"/>
      <c r="K15" s="61"/>
      <c r="L15" s="61"/>
      <c r="M15" s="61"/>
      <c r="N15" s="61"/>
      <c r="O15" s="61"/>
      <c r="P15" s="61"/>
      <c r="Q15" s="61"/>
      <c r="R15" s="61"/>
      <c r="S15" s="61"/>
      <c r="T15" s="61"/>
      <c r="U15" s="61"/>
      <c r="V15" s="61"/>
      <c r="W15" s="61"/>
      <c r="X15" s="61"/>
      <c r="Y15" s="61"/>
      <c r="Z15" s="142"/>
      <c r="AA15" s="160"/>
    </row>
    <row r="16" spans="1:27" ht="13.5">
      <c r="A16" s="227" t="s">
        <v>304</v>
      </c>
      <c r="B16" s="138"/>
      <c r="C16" s="361">
        <f aca="true" t="shared" si="3" ref="C16:Y16">SUM(C17:C25)</f>
        <v>0</v>
      </c>
      <c r="D16" s="161">
        <f t="shared" si="3"/>
        <v>0</v>
      </c>
      <c r="E16" s="61">
        <f t="shared" si="3"/>
        <v>0</v>
      </c>
      <c r="F16" s="61">
        <f t="shared" si="3"/>
        <v>0</v>
      </c>
      <c r="G16" s="61">
        <f t="shared" si="3"/>
        <v>0</v>
      </c>
      <c r="H16" s="61">
        <f t="shared" si="3"/>
        <v>0</v>
      </c>
      <c r="I16" s="61">
        <f t="shared" si="3"/>
        <v>0</v>
      </c>
      <c r="J16" s="61">
        <f t="shared" si="3"/>
        <v>0</v>
      </c>
      <c r="K16" s="61">
        <f t="shared" si="3"/>
        <v>0</v>
      </c>
      <c r="L16" s="61">
        <f t="shared" si="3"/>
        <v>0</v>
      </c>
      <c r="M16" s="61">
        <f t="shared" si="3"/>
        <v>0</v>
      </c>
      <c r="N16" s="61">
        <f t="shared" si="3"/>
        <v>0</v>
      </c>
      <c r="O16" s="61">
        <f t="shared" si="3"/>
        <v>0</v>
      </c>
      <c r="P16" s="61">
        <f t="shared" si="3"/>
        <v>0</v>
      </c>
      <c r="Q16" s="61">
        <f t="shared" si="3"/>
        <v>0</v>
      </c>
      <c r="R16" s="61">
        <f t="shared" si="3"/>
        <v>0</v>
      </c>
      <c r="S16" s="61">
        <f t="shared" si="3"/>
        <v>0</v>
      </c>
      <c r="T16" s="61">
        <f t="shared" si="3"/>
        <v>0</v>
      </c>
      <c r="U16" s="61">
        <f t="shared" si="3"/>
        <v>0</v>
      </c>
      <c r="V16" s="61">
        <f t="shared" si="3"/>
        <v>0</v>
      </c>
      <c r="W16" s="61">
        <f t="shared" si="3"/>
        <v>0</v>
      </c>
      <c r="X16" s="61">
        <f t="shared" si="3"/>
        <v>0</v>
      </c>
      <c r="Y16" s="61">
        <f t="shared" si="3"/>
        <v>0</v>
      </c>
      <c r="Z16" s="142">
        <f>+IF(X16&lt;&gt;0,+(Y16/X16)*100,0)</f>
        <v>0</v>
      </c>
      <c r="AA16" s="160">
        <f>SUM(AA17:AA25)</f>
        <v>0</v>
      </c>
    </row>
    <row r="17" spans="1:27" ht="13.5">
      <c r="A17" s="382" t="s">
        <v>347</v>
      </c>
      <c r="B17" s="138"/>
      <c r="C17" s="361"/>
      <c r="D17" s="161"/>
      <c r="E17" s="61"/>
      <c r="F17" s="61"/>
      <c r="G17" s="61"/>
      <c r="H17" s="61"/>
      <c r="I17" s="61"/>
      <c r="J17" s="61"/>
      <c r="K17" s="61"/>
      <c r="L17" s="61"/>
      <c r="M17" s="61"/>
      <c r="N17" s="61"/>
      <c r="O17" s="61"/>
      <c r="P17" s="61"/>
      <c r="Q17" s="61"/>
      <c r="R17" s="61"/>
      <c r="S17" s="61"/>
      <c r="T17" s="61"/>
      <c r="U17" s="61"/>
      <c r="V17" s="61"/>
      <c r="W17" s="61"/>
      <c r="X17" s="61"/>
      <c r="Y17" s="61"/>
      <c r="Z17" s="142"/>
      <c r="AA17" s="160"/>
    </row>
    <row r="18" spans="1:27" ht="13.5">
      <c r="A18" s="382" t="s">
        <v>348</v>
      </c>
      <c r="B18" s="138"/>
      <c r="C18" s="361"/>
      <c r="D18" s="161"/>
      <c r="E18" s="61"/>
      <c r="F18" s="61"/>
      <c r="G18" s="61"/>
      <c r="H18" s="61"/>
      <c r="I18" s="61"/>
      <c r="J18" s="61"/>
      <c r="K18" s="61"/>
      <c r="L18" s="61"/>
      <c r="M18" s="61"/>
      <c r="N18" s="61"/>
      <c r="O18" s="61"/>
      <c r="P18" s="61"/>
      <c r="Q18" s="61"/>
      <c r="R18" s="61"/>
      <c r="S18" s="61"/>
      <c r="T18" s="61"/>
      <c r="U18" s="61"/>
      <c r="V18" s="61"/>
      <c r="W18" s="61"/>
      <c r="X18" s="61"/>
      <c r="Y18" s="61"/>
      <c r="Z18" s="142"/>
      <c r="AA18" s="160"/>
    </row>
    <row r="19" spans="1:27" ht="13.5">
      <c r="A19" s="382" t="s">
        <v>349</v>
      </c>
      <c r="B19" s="138"/>
      <c r="C19" s="361"/>
      <c r="D19" s="161"/>
      <c r="E19" s="61"/>
      <c r="F19" s="61"/>
      <c r="G19" s="61"/>
      <c r="H19" s="61"/>
      <c r="I19" s="61"/>
      <c r="J19" s="61"/>
      <c r="K19" s="61"/>
      <c r="L19" s="61"/>
      <c r="M19" s="61"/>
      <c r="N19" s="61"/>
      <c r="O19" s="61"/>
      <c r="P19" s="61"/>
      <c r="Q19" s="61"/>
      <c r="R19" s="61"/>
      <c r="S19" s="61"/>
      <c r="T19" s="61"/>
      <c r="U19" s="61"/>
      <c r="V19" s="61"/>
      <c r="W19" s="61"/>
      <c r="X19" s="61"/>
      <c r="Y19" s="61"/>
      <c r="Z19" s="142"/>
      <c r="AA19" s="160"/>
    </row>
    <row r="20" spans="1:27" ht="13.5">
      <c r="A20" s="382" t="s">
        <v>350</v>
      </c>
      <c r="B20" s="138"/>
      <c r="C20" s="361"/>
      <c r="D20" s="161"/>
      <c r="E20" s="61"/>
      <c r="F20" s="61"/>
      <c r="G20" s="61"/>
      <c r="H20" s="61"/>
      <c r="I20" s="61"/>
      <c r="J20" s="61"/>
      <c r="K20" s="61"/>
      <c r="L20" s="61"/>
      <c r="M20" s="61"/>
      <c r="N20" s="61"/>
      <c r="O20" s="61"/>
      <c r="P20" s="61"/>
      <c r="Q20" s="61"/>
      <c r="R20" s="61"/>
      <c r="S20" s="61"/>
      <c r="T20" s="61"/>
      <c r="U20" s="61"/>
      <c r="V20" s="61"/>
      <c r="W20" s="61"/>
      <c r="X20" s="61"/>
      <c r="Y20" s="61"/>
      <c r="Z20" s="142"/>
      <c r="AA20" s="160"/>
    </row>
    <row r="21" spans="1:27" ht="13.5">
      <c r="A21" s="382" t="s">
        <v>351</v>
      </c>
      <c r="B21" s="138"/>
      <c r="C21" s="361"/>
      <c r="D21" s="161"/>
      <c r="E21" s="61"/>
      <c r="F21" s="61"/>
      <c r="G21" s="61"/>
      <c r="H21" s="61"/>
      <c r="I21" s="61"/>
      <c r="J21" s="61"/>
      <c r="K21" s="61"/>
      <c r="L21" s="61"/>
      <c r="M21" s="61"/>
      <c r="N21" s="61"/>
      <c r="O21" s="61"/>
      <c r="P21" s="61"/>
      <c r="Q21" s="61"/>
      <c r="R21" s="61"/>
      <c r="S21" s="61"/>
      <c r="T21" s="61"/>
      <c r="U21" s="61"/>
      <c r="V21" s="61"/>
      <c r="W21" s="61"/>
      <c r="X21" s="61"/>
      <c r="Y21" s="61"/>
      <c r="Z21" s="142"/>
      <c r="AA21" s="160"/>
    </row>
    <row r="22" spans="1:27" ht="13.5">
      <c r="A22" s="382" t="s">
        <v>352</v>
      </c>
      <c r="B22" s="138"/>
      <c r="C22" s="361"/>
      <c r="D22" s="161"/>
      <c r="E22" s="61"/>
      <c r="F22" s="61"/>
      <c r="G22" s="61"/>
      <c r="H22" s="61"/>
      <c r="I22" s="61"/>
      <c r="J22" s="61"/>
      <c r="K22" s="61"/>
      <c r="L22" s="61"/>
      <c r="M22" s="61"/>
      <c r="N22" s="61"/>
      <c r="O22" s="61"/>
      <c r="P22" s="61"/>
      <c r="Q22" s="61"/>
      <c r="R22" s="61"/>
      <c r="S22" s="61"/>
      <c r="T22" s="61"/>
      <c r="U22" s="61"/>
      <c r="V22" s="61"/>
      <c r="W22" s="61"/>
      <c r="X22" s="61"/>
      <c r="Y22" s="61"/>
      <c r="Z22" s="142"/>
      <c r="AA22" s="160"/>
    </row>
    <row r="23" spans="1:27" ht="13.5">
      <c r="A23" s="382" t="s">
        <v>353</v>
      </c>
      <c r="B23" s="138"/>
      <c r="C23" s="361"/>
      <c r="D23" s="161"/>
      <c r="E23" s="61"/>
      <c r="F23" s="61"/>
      <c r="G23" s="61"/>
      <c r="H23" s="61"/>
      <c r="I23" s="61"/>
      <c r="J23" s="61"/>
      <c r="K23" s="61"/>
      <c r="L23" s="61"/>
      <c r="M23" s="61"/>
      <c r="N23" s="61"/>
      <c r="O23" s="61"/>
      <c r="P23" s="61"/>
      <c r="Q23" s="61"/>
      <c r="R23" s="61"/>
      <c r="S23" s="61"/>
      <c r="T23" s="61"/>
      <c r="U23" s="61"/>
      <c r="V23" s="61"/>
      <c r="W23" s="61"/>
      <c r="X23" s="61"/>
      <c r="Y23" s="61"/>
      <c r="Z23" s="142"/>
      <c r="AA23" s="160"/>
    </row>
    <row r="24" spans="1:27" ht="13.5">
      <c r="A24" s="382" t="s">
        <v>354</v>
      </c>
      <c r="B24" s="138"/>
      <c r="C24" s="361"/>
      <c r="D24" s="161"/>
      <c r="E24" s="61"/>
      <c r="F24" s="61"/>
      <c r="G24" s="61"/>
      <c r="H24" s="61"/>
      <c r="I24" s="61"/>
      <c r="J24" s="61"/>
      <c r="K24" s="61"/>
      <c r="L24" s="61"/>
      <c r="M24" s="61"/>
      <c r="N24" s="61"/>
      <c r="O24" s="61"/>
      <c r="P24" s="61"/>
      <c r="Q24" s="61"/>
      <c r="R24" s="61"/>
      <c r="S24" s="61"/>
      <c r="T24" s="61"/>
      <c r="U24" s="61"/>
      <c r="V24" s="61"/>
      <c r="W24" s="61"/>
      <c r="X24" s="61"/>
      <c r="Y24" s="61"/>
      <c r="Z24" s="142"/>
      <c r="AA24" s="160"/>
    </row>
    <row r="25" spans="1:27" ht="13.5">
      <c r="A25" s="382" t="s">
        <v>343</v>
      </c>
      <c r="B25" s="138"/>
      <c r="C25" s="361"/>
      <c r="D25" s="161"/>
      <c r="E25" s="61"/>
      <c r="F25" s="61"/>
      <c r="G25" s="61"/>
      <c r="H25" s="61"/>
      <c r="I25" s="61"/>
      <c r="J25" s="61"/>
      <c r="K25" s="61"/>
      <c r="L25" s="61"/>
      <c r="M25" s="61"/>
      <c r="N25" s="61"/>
      <c r="O25" s="61"/>
      <c r="P25" s="61"/>
      <c r="Q25" s="61"/>
      <c r="R25" s="61"/>
      <c r="S25" s="61"/>
      <c r="T25" s="61"/>
      <c r="U25" s="61"/>
      <c r="V25" s="61"/>
      <c r="W25" s="61"/>
      <c r="X25" s="61"/>
      <c r="Y25" s="61"/>
      <c r="Z25" s="142"/>
      <c r="AA25" s="160"/>
    </row>
    <row r="26" spans="1:27" ht="13.5">
      <c r="A26" s="229" t="s">
        <v>305</v>
      </c>
      <c r="B26" s="144"/>
      <c r="C26" s="361">
        <f aca="true" t="shared" si="4" ref="C26:Y26">SUM(C27:C36)</f>
        <v>0</v>
      </c>
      <c r="D26" s="161">
        <f t="shared" si="4"/>
        <v>0</v>
      </c>
      <c r="E26" s="61">
        <f t="shared" si="4"/>
        <v>0</v>
      </c>
      <c r="F26" s="61">
        <f t="shared" si="4"/>
        <v>0</v>
      </c>
      <c r="G26" s="61">
        <f t="shared" si="4"/>
        <v>0</v>
      </c>
      <c r="H26" s="61">
        <f t="shared" si="4"/>
        <v>0</v>
      </c>
      <c r="I26" s="61">
        <f t="shared" si="4"/>
        <v>0</v>
      </c>
      <c r="J26" s="61">
        <f t="shared" si="4"/>
        <v>0</v>
      </c>
      <c r="K26" s="61">
        <f t="shared" si="4"/>
        <v>0</v>
      </c>
      <c r="L26" s="61">
        <f t="shared" si="4"/>
        <v>0</v>
      </c>
      <c r="M26" s="61">
        <f t="shared" si="4"/>
        <v>0</v>
      </c>
      <c r="N26" s="61">
        <f t="shared" si="4"/>
        <v>0</v>
      </c>
      <c r="O26" s="61">
        <f t="shared" si="4"/>
        <v>0</v>
      </c>
      <c r="P26" s="61">
        <f t="shared" si="4"/>
        <v>0</v>
      </c>
      <c r="Q26" s="61">
        <f t="shared" si="4"/>
        <v>0</v>
      </c>
      <c r="R26" s="61">
        <f t="shared" si="4"/>
        <v>0</v>
      </c>
      <c r="S26" s="61">
        <f t="shared" si="4"/>
        <v>0</v>
      </c>
      <c r="T26" s="61">
        <f t="shared" si="4"/>
        <v>0</v>
      </c>
      <c r="U26" s="61">
        <f t="shared" si="4"/>
        <v>0</v>
      </c>
      <c r="V26" s="61">
        <f t="shared" si="4"/>
        <v>0</v>
      </c>
      <c r="W26" s="61">
        <f t="shared" si="4"/>
        <v>0</v>
      </c>
      <c r="X26" s="61">
        <f t="shared" si="4"/>
        <v>0</v>
      </c>
      <c r="Y26" s="61">
        <f t="shared" si="4"/>
        <v>0</v>
      </c>
      <c r="Z26" s="142">
        <f>+IF(X26&lt;&gt;0,+(Y26/X26)*100,0)</f>
        <v>0</v>
      </c>
      <c r="AA26" s="160">
        <f>SUM(AA27:AA36)</f>
        <v>0</v>
      </c>
    </row>
    <row r="27" spans="1:27" ht="13.5">
      <c r="A27" s="382" t="s">
        <v>355</v>
      </c>
      <c r="B27" s="138"/>
      <c r="C27" s="361"/>
      <c r="D27" s="161"/>
      <c r="E27" s="61"/>
      <c r="F27" s="61"/>
      <c r="G27" s="61"/>
      <c r="H27" s="61"/>
      <c r="I27" s="61"/>
      <c r="J27" s="61"/>
      <c r="K27" s="61"/>
      <c r="L27" s="61"/>
      <c r="M27" s="61"/>
      <c r="N27" s="61"/>
      <c r="O27" s="61"/>
      <c r="P27" s="61"/>
      <c r="Q27" s="61"/>
      <c r="R27" s="61"/>
      <c r="S27" s="61"/>
      <c r="T27" s="61"/>
      <c r="U27" s="61"/>
      <c r="V27" s="61"/>
      <c r="W27" s="61"/>
      <c r="X27" s="61"/>
      <c r="Y27" s="61"/>
      <c r="Z27" s="142"/>
      <c r="AA27" s="160"/>
    </row>
    <row r="28" spans="1:27" ht="13.5">
      <c r="A28" s="382" t="s">
        <v>356</v>
      </c>
      <c r="B28" s="138"/>
      <c r="C28" s="361"/>
      <c r="D28" s="161"/>
      <c r="E28" s="61"/>
      <c r="F28" s="61"/>
      <c r="G28" s="61"/>
      <c r="H28" s="61"/>
      <c r="I28" s="61"/>
      <c r="J28" s="61"/>
      <c r="K28" s="61"/>
      <c r="L28" s="61"/>
      <c r="M28" s="61"/>
      <c r="N28" s="61"/>
      <c r="O28" s="61"/>
      <c r="P28" s="61"/>
      <c r="Q28" s="61"/>
      <c r="R28" s="61"/>
      <c r="S28" s="61"/>
      <c r="T28" s="61"/>
      <c r="U28" s="61"/>
      <c r="V28" s="61"/>
      <c r="W28" s="61"/>
      <c r="X28" s="61"/>
      <c r="Y28" s="61"/>
      <c r="Z28" s="142"/>
      <c r="AA28" s="160"/>
    </row>
    <row r="29" spans="1:27" ht="13.5">
      <c r="A29" s="382" t="s">
        <v>357</v>
      </c>
      <c r="B29" s="138"/>
      <c r="C29" s="361"/>
      <c r="D29" s="161"/>
      <c r="E29" s="61"/>
      <c r="F29" s="61"/>
      <c r="G29" s="61"/>
      <c r="H29" s="61"/>
      <c r="I29" s="61"/>
      <c r="J29" s="61"/>
      <c r="K29" s="61"/>
      <c r="L29" s="61"/>
      <c r="M29" s="61"/>
      <c r="N29" s="61"/>
      <c r="O29" s="61"/>
      <c r="P29" s="61"/>
      <c r="Q29" s="61"/>
      <c r="R29" s="61"/>
      <c r="S29" s="61"/>
      <c r="T29" s="61"/>
      <c r="U29" s="61"/>
      <c r="V29" s="61"/>
      <c r="W29" s="61"/>
      <c r="X29" s="61"/>
      <c r="Y29" s="61"/>
      <c r="Z29" s="142"/>
      <c r="AA29" s="160"/>
    </row>
    <row r="30" spans="1:27" ht="13.5">
      <c r="A30" s="382" t="s">
        <v>358</v>
      </c>
      <c r="B30" s="138"/>
      <c r="C30" s="361"/>
      <c r="D30" s="161"/>
      <c r="E30" s="61"/>
      <c r="F30" s="61"/>
      <c r="G30" s="61"/>
      <c r="H30" s="61"/>
      <c r="I30" s="61"/>
      <c r="J30" s="61"/>
      <c r="K30" s="61"/>
      <c r="L30" s="61"/>
      <c r="M30" s="61"/>
      <c r="N30" s="61"/>
      <c r="O30" s="61"/>
      <c r="P30" s="61"/>
      <c r="Q30" s="61"/>
      <c r="R30" s="61"/>
      <c r="S30" s="61"/>
      <c r="T30" s="61"/>
      <c r="U30" s="61"/>
      <c r="V30" s="61"/>
      <c r="W30" s="61"/>
      <c r="X30" s="61"/>
      <c r="Y30" s="61"/>
      <c r="Z30" s="142"/>
      <c r="AA30" s="160"/>
    </row>
    <row r="31" spans="1:27" ht="13.5">
      <c r="A31" s="382" t="s">
        <v>359</v>
      </c>
      <c r="B31" s="138"/>
      <c r="C31" s="361"/>
      <c r="D31" s="161"/>
      <c r="E31" s="61"/>
      <c r="F31" s="61"/>
      <c r="G31" s="61"/>
      <c r="H31" s="61"/>
      <c r="I31" s="61"/>
      <c r="J31" s="61"/>
      <c r="K31" s="61"/>
      <c r="L31" s="61"/>
      <c r="M31" s="61"/>
      <c r="N31" s="61"/>
      <c r="O31" s="61"/>
      <c r="P31" s="61"/>
      <c r="Q31" s="61"/>
      <c r="R31" s="61"/>
      <c r="S31" s="61"/>
      <c r="T31" s="61"/>
      <c r="U31" s="61"/>
      <c r="V31" s="61"/>
      <c r="W31" s="61"/>
      <c r="X31" s="61"/>
      <c r="Y31" s="61"/>
      <c r="Z31" s="142"/>
      <c r="AA31" s="160"/>
    </row>
    <row r="32" spans="1:27" ht="13.5">
      <c r="A32" s="382" t="s">
        <v>360</v>
      </c>
      <c r="B32" s="138"/>
      <c r="C32" s="361"/>
      <c r="D32" s="161"/>
      <c r="E32" s="61"/>
      <c r="F32" s="61"/>
      <c r="G32" s="61"/>
      <c r="H32" s="61"/>
      <c r="I32" s="61"/>
      <c r="J32" s="61"/>
      <c r="K32" s="61"/>
      <c r="L32" s="61"/>
      <c r="M32" s="61"/>
      <c r="N32" s="61"/>
      <c r="O32" s="61"/>
      <c r="P32" s="61"/>
      <c r="Q32" s="61"/>
      <c r="R32" s="61"/>
      <c r="S32" s="61"/>
      <c r="T32" s="61"/>
      <c r="U32" s="61"/>
      <c r="V32" s="61"/>
      <c r="W32" s="61"/>
      <c r="X32" s="61"/>
      <c r="Y32" s="61"/>
      <c r="Z32" s="142"/>
      <c r="AA32" s="160"/>
    </row>
    <row r="33" spans="1:27" ht="13.5">
      <c r="A33" s="382" t="s">
        <v>361</v>
      </c>
      <c r="B33" s="138"/>
      <c r="C33" s="361"/>
      <c r="D33" s="161"/>
      <c r="E33" s="61"/>
      <c r="F33" s="61"/>
      <c r="G33" s="61"/>
      <c r="H33" s="61"/>
      <c r="I33" s="61"/>
      <c r="J33" s="61"/>
      <c r="K33" s="61"/>
      <c r="L33" s="61"/>
      <c r="M33" s="61"/>
      <c r="N33" s="61"/>
      <c r="O33" s="61"/>
      <c r="P33" s="61"/>
      <c r="Q33" s="61"/>
      <c r="R33" s="61"/>
      <c r="S33" s="61"/>
      <c r="T33" s="61"/>
      <c r="U33" s="61"/>
      <c r="V33" s="61"/>
      <c r="W33" s="61"/>
      <c r="X33" s="61"/>
      <c r="Y33" s="61"/>
      <c r="Z33" s="142"/>
      <c r="AA33" s="160"/>
    </row>
    <row r="34" spans="1:27" ht="13.5">
      <c r="A34" s="382" t="s">
        <v>362</v>
      </c>
      <c r="B34" s="138"/>
      <c r="C34" s="361"/>
      <c r="D34" s="161"/>
      <c r="E34" s="61"/>
      <c r="F34" s="61"/>
      <c r="G34" s="61"/>
      <c r="H34" s="61"/>
      <c r="I34" s="61"/>
      <c r="J34" s="61"/>
      <c r="K34" s="61"/>
      <c r="L34" s="61"/>
      <c r="M34" s="61"/>
      <c r="N34" s="61"/>
      <c r="O34" s="61"/>
      <c r="P34" s="61"/>
      <c r="Q34" s="61"/>
      <c r="R34" s="61"/>
      <c r="S34" s="61"/>
      <c r="T34" s="61"/>
      <c r="U34" s="61"/>
      <c r="V34" s="61"/>
      <c r="W34" s="61"/>
      <c r="X34" s="61"/>
      <c r="Y34" s="61"/>
      <c r="Z34" s="142"/>
      <c r="AA34" s="160"/>
    </row>
    <row r="35" spans="1:27" ht="13.5">
      <c r="A35" s="382" t="s">
        <v>363</v>
      </c>
      <c r="B35" s="138"/>
      <c r="C35" s="361"/>
      <c r="D35" s="161"/>
      <c r="E35" s="61"/>
      <c r="F35" s="61"/>
      <c r="G35" s="61"/>
      <c r="H35" s="61"/>
      <c r="I35" s="61"/>
      <c r="J35" s="61"/>
      <c r="K35" s="61"/>
      <c r="L35" s="61"/>
      <c r="M35" s="61"/>
      <c r="N35" s="61"/>
      <c r="O35" s="61"/>
      <c r="P35" s="61"/>
      <c r="Q35" s="61"/>
      <c r="R35" s="61"/>
      <c r="S35" s="61"/>
      <c r="T35" s="61"/>
      <c r="U35" s="61"/>
      <c r="V35" s="61"/>
      <c r="W35" s="61"/>
      <c r="X35" s="61"/>
      <c r="Y35" s="61"/>
      <c r="Z35" s="142"/>
      <c r="AA35" s="160"/>
    </row>
    <row r="36" spans="1:27" ht="13.5">
      <c r="A36" s="382" t="s">
        <v>343</v>
      </c>
      <c r="B36" s="138"/>
      <c r="C36" s="361"/>
      <c r="D36" s="161"/>
      <c r="E36" s="61"/>
      <c r="F36" s="61"/>
      <c r="G36" s="61"/>
      <c r="H36" s="61"/>
      <c r="I36" s="61"/>
      <c r="J36" s="61"/>
      <c r="K36" s="61"/>
      <c r="L36" s="61"/>
      <c r="M36" s="61"/>
      <c r="N36" s="61"/>
      <c r="O36" s="61"/>
      <c r="P36" s="61"/>
      <c r="Q36" s="61"/>
      <c r="R36" s="61"/>
      <c r="S36" s="61"/>
      <c r="T36" s="61"/>
      <c r="U36" s="61"/>
      <c r="V36" s="61"/>
      <c r="W36" s="61"/>
      <c r="X36" s="61"/>
      <c r="Y36" s="61"/>
      <c r="Z36" s="142"/>
      <c r="AA36" s="160"/>
    </row>
    <row r="37" spans="1:27" ht="13.5">
      <c r="A37" s="229" t="s">
        <v>306</v>
      </c>
      <c r="B37" s="138"/>
      <c r="C37" s="361">
        <f aca="true" t="shared" si="5" ref="C37:Y37">SUM(C38:C43)</f>
        <v>0</v>
      </c>
      <c r="D37" s="161">
        <f t="shared" si="5"/>
        <v>0</v>
      </c>
      <c r="E37" s="61">
        <f t="shared" si="5"/>
        <v>0</v>
      </c>
      <c r="F37" s="61">
        <f t="shared" si="5"/>
        <v>0</v>
      </c>
      <c r="G37" s="61">
        <f t="shared" si="5"/>
        <v>0</v>
      </c>
      <c r="H37" s="61">
        <f t="shared" si="5"/>
        <v>0</v>
      </c>
      <c r="I37" s="61">
        <f t="shared" si="5"/>
        <v>0</v>
      </c>
      <c r="J37" s="61">
        <f t="shared" si="5"/>
        <v>0</v>
      </c>
      <c r="K37" s="61">
        <f t="shared" si="5"/>
        <v>0</v>
      </c>
      <c r="L37" s="61">
        <f t="shared" si="5"/>
        <v>0</v>
      </c>
      <c r="M37" s="61">
        <f t="shared" si="5"/>
        <v>0</v>
      </c>
      <c r="N37" s="61">
        <f t="shared" si="5"/>
        <v>0</v>
      </c>
      <c r="O37" s="61">
        <f t="shared" si="5"/>
        <v>0</v>
      </c>
      <c r="P37" s="61">
        <f t="shared" si="5"/>
        <v>0</v>
      </c>
      <c r="Q37" s="61">
        <f t="shared" si="5"/>
        <v>0</v>
      </c>
      <c r="R37" s="61">
        <f t="shared" si="5"/>
        <v>0</v>
      </c>
      <c r="S37" s="61">
        <f t="shared" si="5"/>
        <v>0</v>
      </c>
      <c r="T37" s="61">
        <f t="shared" si="5"/>
        <v>0</v>
      </c>
      <c r="U37" s="61">
        <f t="shared" si="5"/>
        <v>0</v>
      </c>
      <c r="V37" s="61">
        <f t="shared" si="5"/>
        <v>0</v>
      </c>
      <c r="W37" s="61">
        <f t="shared" si="5"/>
        <v>0</v>
      </c>
      <c r="X37" s="61">
        <f t="shared" si="5"/>
        <v>0</v>
      </c>
      <c r="Y37" s="61">
        <f t="shared" si="5"/>
        <v>0</v>
      </c>
      <c r="Z37" s="142">
        <f>+IF(X37&lt;&gt;0,+(Y37/X37)*100,0)</f>
        <v>0</v>
      </c>
      <c r="AA37" s="160">
        <f>SUM(AA38:AA43)</f>
        <v>0</v>
      </c>
    </row>
    <row r="38" spans="1:27" ht="13.5">
      <c r="A38" s="382" t="s">
        <v>364</v>
      </c>
      <c r="B38" s="138"/>
      <c r="C38" s="361"/>
      <c r="D38" s="161"/>
      <c r="E38" s="61"/>
      <c r="F38" s="61"/>
      <c r="G38" s="61"/>
      <c r="H38" s="61"/>
      <c r="I38" s="61"/>
      <c r="J38" s="61"/>
      <c r="K38" s="61"/>
      <c r="L38" s="61"/>
      <c r="M38" s="61"/>
      <c r="N38" s="61"/>
      <c r="O38" s="61"/>
      <c r="P38" s="61"/>
      <c r="Q38" s="61"/>
      <c r="R38" s="61"/>
      <c r="S38" s="61"/>
      <c r="T38" s="61"/>
      <c r="U38" s="61"/>
      <c r="V38" s="61"/>
      <c r="W38" s="61"/>
      <c r="X38" s="61"/>
      <c r="Y38" s="61"/>
      <c r="Z38" s="142"/>
      <c r="AA38" s="160"/>
    </row>
    <row r="39" spans="1:27" ht="13.5">
      <c r="A39" s="382" t="s">
        <v>365</v>
      </c>
      <c r="B39" s="138"/>
      <c r="C39" s="361"/>
      <c r="D39" s="161"/>
      <c r="E39" s="61"/>
      <c r="F39" s="61"/>
      <c r="G39" s="61"/>
      <c r="H39" s="61"/>
      <c r="I39" s="61"/>
      <c r="J39" s="61"/>
      <c r="K39" s="61"/>
      <c r="L39" s="61"/>
      <c r="M39" s="61"/>
      <c r="N39" s="61"/>
      <c r="O39" s="61"/>
      <c r="P39" s="61"/>
      <c r="Q39" s="61"/>
      <c r="R39" s="61"/>
      <c r="S39" s="61"/>
      <c r="T39" s="61"/>
      <c r="U39" s="61"/>
      <c r="V39" s="61"/>
      <c r="W39" s="61"/>
      <c r="X39" s="61"/>
      <c r="Y39" s="61"/>
      <c r="Z39" s="142"/>
      <c r="AA39" s="160"/>
    </row>
    <row r="40" spans="1:27" ht="13.5">
      <c r="A40" s="382" t="s">
        <v>366</v>
      </c>
      <c r="B40" s="138"/>
      <c r="C40" s="361"/>
      <c r="D40" s="161"/>
      <c r="E40" s="61"/>
      <c r="F40" s="61"/>
      <c r="G40" s="61"/>
      <c r="H40" s="61"/>
      <c r="I40" s="61"/>
      <c r="J40" s="61"/>
      <c r="K40" s="61"/>
      <c r="L40" s="61"/>
      <c r="M40" s="61"/>
      <c r="N40" s="61"/>
      <c r="O40" s="61"/>
      <c r="P40" s="61"/>
      <c r="Q40" s="61"/>
      <c r="R40" s="61"/>
      <c r="S40" s="61"/>
      <c r="T40" s="61"/>
      <c r="U40" s="61"/>
      <c r="V40" s="61"/>
      <c r="W40" s="61"/>
      <c r="X40" s="61"/>
      <c r="Y40" s="61"/>
      <c r="Z40" s="142"/>
      <c r="AA40" s="160"/>
    </row>
    <row r="41" spans="1:27" ht="13.5">
      <c r="A41" s="382" t="s">
        <v>367</v>
      </c>
      <c r="B41" s="138"/>
      <c r="C41" s="361"/>
      <c r="D41" s="161"/>
      <c r="E41" s="61"/>
      <c r="F41" s="61"/>
      <c r="G41" s="61"/>
      <c r="H41" s="61"/>
      <c r="I41" s="61"/>
      <c r="J41" s="61"/>
      <c r="K41" s="61"/>
      <c r="L41" s="61"/>
      <c r="M41" s="61"/>
      <c r="N41" s="61"/>
      <c r="O41" s="61"/>
      <c r="P41" s="61"/>
      <c r="Q41" s="61"/>
      <c r="R41" s="61"/>
      <c r="S41" s="61"/>
      <c r="T41" s="61"/>
      <c r="U41" s="61"/>
      <c r="V41" s="61"/>
      <c r="W41" s="61"/>
      <c r="X41" s="61"/>
      <c r="Y41" s="61"/>
      <c r="Z41" s="142"/>
      <c r="AA41" s="160"/>
    </row>
    <row r="42" spans="1:27" ht="13.5">
      <c r="A42" s="382" t="s">
        <v>368</v>
      </c>
      <c r="B42" s="138"/>
      <c r="C42" s="361"/>
      <c r="D42" s="161"/>
      <c r="E42" s="61"/>
      <c r="F42" s="61"/>
      <c r="G42" s="61"/>
      <c r="H42" s="61"/>
      <c r="I42" s="61"/>
      <c r="J42" s="61"/>
      <c r="K42" s="61"/>
      <c r="L42" s="61"/>
      <c r="M42" s="61"/>
      <c r="N42" s="61"/>
      <c r="O42" s="61"/>
      <c r="P42" s="61"/>
      <c r="Q42" s="61"/>
      <c r="R42" s="61"/>
      <c r="S42" s="61"/>
      <c r="T42" s="61"/>
      <c r="U42" s="61"/>
      <c r="V42" s="61"/>
      <c r="W42" s="61"/>
      <c r="X42" s="61"/>
      <c r="Y42" s="61"/>
      <c r="Z42" s="142"/>
      <c r="AA42" s="160"/>
    </row>
    <row r="43" spans="1:27" ht="13.5">
      <c r="A43" s="382" t="s">
        <v>343</v>
      </c>
      <c r="B43" s="138"/>
      <c r="C43" s="361"/>
      <c r="D43" s="161"/>
      <c r="E43" s="61"/>
      <c r="F43" s="61"/>
      <c r="G43" s="61"/>
      <c r="H43" s="61"/>
      <c r="I43" s="61"/>
      <c r="J43" s="61"/>
      <c r="K43" s="61"/>
      <c r="L43" s="61"/>
      <c r="M43" s="61"/>
      <c r="N43" s="61"/>
      <c r="O43" s="61"/>
      <c r="P43" s="61"/>
      <c r="Q43" s="61"/>
      <c r="R43" s="61"/>
      <c r="S43" s="61"/>
      <c r="T43" s="61"/>
      <c r="U43" s="61"/>
      <c r="V43" s="61"/>
      <c r="W43" s="61"/>
      <c r="X43" s="61"/>
      <c r="Y43" s="61"/>
      <c r="Z43" s="142"/>
      <c r="AA43" s="160"/>
    </row>
    <row r="44" spans="1:27" ht="13.5">
      <c r="A44" s="229" t="s">
        <v>307</v>
      </c>
      <c r="B44" s="138"/>
      <c r="C44" s="361">
        <f aca="true" t="shared" si="6" ref="C44:Y44">SUM(C45:C51)</f>
        <v>0</v>
      </c>
      <c r="D44" s="161">
        <f t="shared" si="6"/>
        <v>0</v>
      </c>
      <c r="E44" s="61">
        <f t="shared" si="6"/>
        <v>0</v>
      </c>
      <c r="F44" s="61">
        <f t="shared" si="6"/>
        <v>0</v>
      </c>
      <c r="G44" s="61">
        <f t="shared" si="6"/>
        <v>0</v>
      </c>
      <c r="H44" s="61">
        <f t="shared" si="6"/>
        <v>0</v>
      </c>
      <c r="I44" s="61">
        <f t="shared" si="6"/>
        <v>0</v>
      </c>
      <c r="J44" s="61">
        <f t="shared" si="6"/>
        <v>0</v>
      </c>
      <c r="K44" s="61">
        <f t="shared" si="6"/>
        <v>0</v>
      </c>
      <c r="L44" s="61">
        <f t="shared" si="6"/>
        <v>0</v>
      </c>
      <c r="M44" s="61">
        <f t="shared" si="6"/>
        <v>0</v>
      </c>
      <c r="N44" s="61">
        <f t="shared" si="6"/>
        <v>0</v>
      </c>
      <c r="O44" s="61">
        <f t="shared" si="6"/>
        <v>0</v>
      </c>
      <c r="P44" s="61">
        <f t="shared" si="6"/>
        <v>0</v>
      </c>
      <c r="Q44" s="61">
        <f t="shared" si="6"/>
        <v>0</v>
      </c>
      <c r="R44" s="61">
        <f t="shared" si="6"/>
        <v>0</v>
      </c>
      <c r="S44" s="61">
        <f t="shared" si="6"/>
        <v>0</v>
      </c>
      <c r="T44" s="61">
        <f t="shared" si="6"/>
        <v>0</v>
      </c>
      <c r="U44" s="61">
        <f t="shared" si="6"/>
        <v>0</v>
      </c>
      <c r="V44" s="61">
        <f t="shared" si="6"/>
        <v>0</v>
      </c>
      <c r="W44" s="61">
        <f t="shared" si="6"/>
        <v>0</v>
      </c>
      <c r="X44" s="61">
        <f t="shared" si="6"/>
        <v>0</v>
      </c>
      <c r="Y44" s="61">
        <f t="shared" si="6"/>
        <v>0</v>
      </c>
      <c r="Z44" s="142">
        <f>+IF(X44&lt;&gt;0,+(Y44/X44)*100,0)</f>
        <v>0</v>
      </c>
      <c r="AA44" s="160">
        <f>SUM(AA45:AA51)</f>
        <v>0</v>
      </c>
    </row>
    <row r="45" spans="1:27" ht="13.5">
      <c r="A45" s="382" t="s">
        <v>369</v>
      </c>
      <c r="B45" s="138"/>
      <c r="C45" s="361"/>
      <c r="D45" s="161"/>
      <c r="E45" s="61"/>
      <c r="F45" s="61"/>
      <c r="G45" s="61"/>
      <c r="H45" s="61"/>
      <c r="I45" s="61"/>
      <c r="J45" s="61"/>
      <c r="K45" s="61"/>
      <c r="L45" s="61"/>
      <c r="M45" s="61"/>
      <c r="N45" s="61"/>
      <c r="O45" s="61"/>
      <c r="P45" s="61"/>
      <c r="Q45" s="61"/>
      <c r="R45" s="61"/>
      <c r="S45" s="61"/>
      <c r="T45" s="61"/>
      <c r="U45" s="61"/>
      <c r="V45" s="61"/>
      <c r="W45" s="61"/>
      <c r="X45" s="61"/>
      <c r="Y45" s="61"/>
      <c r="Z45" s="142"/>
      <c r="AA45" s="160"/>
    </row>
    <row r="46" spans="1:27" ht="13.5">
      <c r="A46" s="382" t="s">
        <v>370</v>
      </c>
      <c r="B46" s="138"/>
      <c r="C46" s="361"/>
      <c r="D46" s="161"/>
      <c r="E46" s="61"/>
      <c r="F46" s="61"/>
      <c r="G46" s="61"/>
      <c r="H46" s="61"/>
      <c r="I46" s="61"/>
      <c r="J46" s="61"/>
      <c r="K46" s="61"/>
      <c r="L46" s="61"/>
      <c r="M46" s="61"/>
      <c r="N46" s="61"/>
      <c r="O46" s="61"/>
      <c r="P46" s="61"/>
      <c r="Q46" s="61"/>
      <c r="R46" s="61"/>
      <c r="S46" s="61"/>
      <c r="T46" s="61"/>
      <c r="U46" s="61"/>
      <c r="V46" s="61"/>
      <c r="W46" s="61"/>
      <c r="X46" s="61"/>
      <c r="Y46" s="61"/>
      <c r="Z46" s="142"/>
      <c r="AA46" s="160"/>
    </row>
    <row r="47" spans="1:27" ht="13.5">
      <c r="A47" s="382" t="s">
        <v>371</v>
      </c>
      <c r="B47" s="138"/>
      <c r="C47" s="361"/>
      <c r="D47" s="161"/>
      <c r="E47" s="61"/>
      <c r="F47" s="61"/>
      <c r="G47" s="61"/>
      <c r="H47" s="61"/>
      <c r="I47" s="61"/>
      <c r="J47" s="61"/>
      <c r="K47" s="61"/>
      <c r="L47" s="61"/>
      <c r="M47" s="61"/>
      <c r="N47" s="61"/>
      <c r="O47" s="61"/>
      <c r="P47" s="61"/>
      <c r="Q47" s="61"/>
      <c r="R47" s="61"/>
      <c r="S47" s="61"/>
      <c r="T47" s="61"/>
      <c r="U47" s="61"/>
      <c r="V47" s="61"/>
      <c r="W47" s="61"/>
      <c r="X47" s="61"/>
      <c r="Y47" s="61"/>
      <c r="Z47" s="142"/>
      <c r="AA47" s="160"/>
    </row>
    <row r="48" spans="1:27" ht="13.5">
      <c r="A48" s="382" t="s">
        <v>372</v>
      </c>
      <c r="B48" s="138"/>
      <c r="C48" s="361"/>
      <c r="D48" s="161"/>
      <c r="E48" s="61"/>
      <c r="F48" s="61"/>
      <c r="G48" s="61"/>
      <c r="H48" s="61"/>
      <c r="I48" s="61"/>
      <c r="J48" s="61"/>
      <c r="K48" s="61"/>
      <c r="L48" s="61"/>
      <c r="M48" s="61"/>
      <c r="N48" s="61"/>
      <c r="O48" s="61"/>
      <c r="P48" s="61"/>
      <c r="Q48" s="61"/>
      <c r="R48" s="61"/>
      <c r="S48" s="61"/>
      <c r="T48" s="61"/>
      <c r="U48" s="61"/>
      <c r="V48" s="61"/>
      <c r="W48" s="61"/>
      <c r="X48" s="61"/>
      <c r="Y48" s="61"/>
      <c r="Z48" s="142"/>
      <c r="AA48" s="160"/>
    </row>
    <row r="49" spans="1:27" ht="13.5">
      <c r="A49" s="382" t="s">
        <v>373</v>
      </c>
      <c r="B49" s="138"/>
      <c r="C49" s="361"/>
      <c r="D49" s="161"/>
      <c r="E49" s="61"/>
      <c r="F49" s="61"/>
      <c r="G49" s="61"/>
      <c r="H49" s="61"/>
      <c r="I49" s="61"/>
      <c r="J49" s="61"/>
      <c r="K49" s="61"/>
      <c r="L49" s="61"/>
      <c r="M49" s="61"/>
      <c r="N49" s="61"/>
      <c r="O49" s="61"/>
      <c r="P49" s="61"/>
      <c r="Q49" s="61"/>
      <c r="R49" s="61"/>
      <c r="S49" s="61"/>
      <c r="T49" s="61"/>
      <c r="U49" s="61"/>
      <c r="V49" s="61"/>
      <c r="W49" s="61"/>
      <c r="X49" s="61"/>
      <c r="Y49" s="61"/>
      <c r="Z49" s="142"/>
      <c r="AA49" s="160"/>
    </row>
    <row r="50" spans="1:27" ht="13.5">
      <c r="A50" s="382" t="s">
        <v>374</v>
      </c>
      <c r="B50" s="138"/>
      <c r="C50" s="361"/>
      <c r="D50" s="161"/>
      <c r="E50" s="61"/>
      <c r="F50" s="61"/>
      <c r="G50" s="61"/>
      <c r="H50" s="61"/>
      <c r="I50" s="61"/>
      <c r="J50" s="61"/>
      <c r="K50" s="61"/>
      <c r="L50" s="61"/>
      <c r="M50" s="61"/>
      <c r="N50" s="61"/>
      <c r="O50" s="61"/>
      <c r="P50" s="61"/>
      <c r="Q50" s="61"/>
      <c r="R50" s="61"/>
      <c r="S50" s="61"/>
      <c r="T50" s="61"/>
      <c r="U50" s="61"/>
      <c r="V50" s="61"/>
      <c r="W50" s="61"/>
      <c r="X50" s="61"/>
      <c r="Y50" s="61"/>
      <c r="Z50" s="142"/>
      <c r="AA50" s="160"/>
    </row>
    <row r="51" spans="1:27" ht="13.5">
      <c r="A51" s="382" t="s">
        <v>343</v>
      </c>
      <c r="B51" s="138"/>
      <c r="C51" s="361"/>
      <c r="D51" s="161"/>
      <c r="E51" s="61"/>
      <c r="F51" s="61"/>
      <c r="G51" s="61"/>
      <c r="H51" s="61"/>
      <c r="I51" s="61"/>
      <c r="J51" s="61"/>
      <c r="K51" s="61"/>
      <c r="L51" s="61"/>
      <c r="M51" s="61"/>
      <c r="N51" s="61"/>
      <c r="O51" s="61"/>
      <c r="P51" s="61"/>
      <c r="Q51" s="61"/>
      <c r="R51" s="61"/>
      <c r="S51" s="61"/>
      <c r="T51" s="61"/>
      <c r="U51" s="61"/>
      <c r="V51" s="61"/>
      <c r="W51" s="61"/>
      <c r="X51" s="61"/>
      <c r="Y51" s="61"/>
      <c r="Z51" s="142"/>
      <c r="AA51" s="160"/>
    </row>
    <row r="52" spans="1:27" ht="13.5">
      <c r="A52" s="227" t="s">
        <v>308</v>
      </c>
      <c r="B52" s="138"/>
      <c r="C52" s="361">
        <f aca="true" t="shared" si="7" ref="C52:Y52">SUM(C53:C61)</f>
        <v>0</v>
      </c>
      <c r="D52" s="161">
        <f t="shared" si="7"/>
        <v>0</v>
      </c>
      <c r="E52" s="61">
        <f t="shared" si="7"/>
        <v>0</v>
      </c>
      <c r="F52" s="61">
        <f t="shared" si="7"/>
        <v>0</v>
      </c>
      <c r="G52" s="61">
        <f t="shared" si="7"/>
        <v>0</v>
      </c>
      <c r="H52" s="61">
        <f t="shared" si="7"/>
        <v>0</v>
      </c>
      <c r="I52" s="61">
        <f t="shared" si="7"/>
        <v>0</v>
      </c>
      <c r="J52" s="61">
        <f t="shared" si="7"/>
        <v>0</v>
      </c>
      <c r="K52" s="61">
        <f t="shared" si="7"/>
        <v>0</v>
      </c>
      <c r="L52" s="61">
        <f t="shared" si="7"/>
        <v>0</v>
      </c>
      <c r="M52" s="61">
        <f t="shared" si="7"/>
        <v>0</v>
      </c>
      <c r="N52" s="61">
        <f t="shared" si="7"/>
        <v>0</v>
      </c>
      <c r="O52" s="61">
        <f t="shared" si="7"/>
        <v>0</v>
      </c>
      <c r="P52" s="61">
        <f t="shared" si="7"/>
        <v>0</v>
      </c>
      <c r="Q52" s="61">
        <f t="shared" si="7"/>
        <v>0</v>
      </c>
      <c r="R52" s="61">
        <f t="shared" si="7"/>
        <v>0</v>
      </c>
      <c r="S52" s="61">
        <f t="shared" si="7"/>
        <v>0</v>
      </c>
      <c r="T52" s="61">
        <f t="shared" si="7"/>
        <v>0</v>
      </c>
      <c r="U52" s="61">
        <f t="shared" si="7"/>
        <v>0</v>
      </c>
      <c r="V52" s="61">
        <f t="shared" si="7"/>
        <v>0</v>
      </c>
      <c r="W52" s="61">
        <f t="shared" si="7"/>
        <v>0</v>
      </c>
      <c r="X52" s="61">
        <f t="shared" si="7"/>
        <v>0</v>
      </c>
      <c r="Y52" s="61">
        <f t="shared" si="7"/>
        <v>0</v>
      </c>
      <c r="Z52" s="142">
        <f>+IF(X52&lt;&gt;0,+(Y52/X52)*100,0)</f>
        <v>0</v>
      </c>
      <c r="AA52" s="160">
        <f>SUM(AA53:AA61)</f>
        <v>0</v>
      </c>
    </row>
    <row r="53" spans="1:27" ht="13.5">
      <c r="A53" s="382" t="s">
        <v>375</v>
      </c>
      <c r="B53" s="138"/>
      <c r="C53" s="361"/>
      <c r="D53" s="161"/>
      <c r="E53" s="61"/>
      <c r="F53" s="61"/>
      <c r="G53" s="61"/>
      <c r="H53" s="61"/>
      <c r="I53" s="61"/>
      <c r="J53" s="61"/>
      <c r="K53" s="61"/>
      <c r="L53" s="61"/>
      <c r="M53" s="61"/>
      <c r="N53" s="61"/>
      <c r="O53" s="61"/>
      <c r="P53" s="61"/>
      <c r="Q53" s="61"/>
      <c r="R53" s="61"/>
      <c r="S53" s="61"/>
      <c r="T53" s="61"/>
      <c r="U53" s="61"/>
      <c r="V53" s="61"/>
      <c r="W53" s="61"/>
      <c r="X53" s="61"/>
      <c r="Y53" s="61"/>
      <c r="Z53" s="142"/>
      <c r="AA53" s="160"/>
    </row>
    <row r="54" spans="1:27" ht="13.5">
      <c r="A54" s="382" t="s">
        <v>376</v>
      </c>
      <c r="B54" s="138"/>
      <c r="C54" s="361"/>
      <c r="D54" s="161"/>
      <c r="E54" s="61"/>
      <c r="F54" s="61"/>
      <c r="G54" s="61"/>
      <c r="H54" s="61"/>
      <c r="I54" s="61"/>
      <c r="J54" s="61"/>
      <c r="K54" s="61"/>
      <c r="L54" s="61"/>
      <c r="M54" s="61"/>
      <c r="N54" s="61"/>
      <c r="O54" s="61"/>
      <c r="P54" s="61"/>
      <c r="Q54" s="61"/>
      <c r="R54" s="61"/>
      <c r="S54" s="61"/>
      <c r="T54" s="61"/>
      <c r="U54" s="61"/>
      <c r="V54" s="61"/>
      <c r="W54" s="61"/>
      <c r="X54" s="61"/>
      <c r="Y54" s="61"/>
      <c r="Z54" s="142"/>
      <c r="AA54" s="160"/>
    </row>
    <row r="55" spans="1:27" ht="13.5">
      <c r="A55" s="382" t="s">
        <v>377</v>
      </c>
      <c r="B55" s="138"/>
      <c r="C55" s="361"/>
      <c r="D55" s="161"/>
      <c r="E55" s="61"/>
      <c r="F55" s="61"/>
      <c r="G55" s="61"/>
      <c r="H55" s="61"/>
      <c r="I55" s="61"/>
      <c r="J55" s="61"/>
      <c r="K55" s="61"/>
      <c r="L55" s="61"/>
      <c r="M55" s="61"/>
      <c r="N55" s="61"/>
      <c r="O55" s="61"/>
      <c r="P55" s="61"/>
      <c r="Q55" s="61"/>
      <c r="R55" s="61"/>
      <c r="S55" s="61"/>
      <c r="T55" s="61"/>
      <c r="U55" s="61"/>
      <c r="V55" s="61"/>
      <c r="W55" s="61"/>
      <c r="X55" s="61"/>
      <c r="Y55" s="61"/>
      <c r="Z55" s="142"/>
      <c r="AA55" s="160"/>
    </row>
    <row r="56" spans="1:27" ht="13.5">
      <c r="A56" s="382" t="s">
        <v>344</v>
      </c>
      <c r="B56" s="138"/>
      <c r="C56" s="361"/>
      <c r="D56" s="161"/>
      <c r="E56" s="61"/>
      <c r="F56" s="61"/>
      <c r="G56" s="61"/>
      <c r="H56" s="61"/>
      <c r="I56" s="61"/>
      <c r="J56" s="61"/>
      <c r="K56" s="61"/>
      <c r="L56" s="61"/>
      <c r="M56" s="61"/>
      <c r="N56" s="61"/>
      <c r="O56" s="61"/>
      <c r="P56" s="61"/>
      <c r="Q56" s="61"/>
      <c r="R56" s="61"/>
      <c r="S56" s="61"/>
      <c r="T56" s="61"/>
      <c r="U56" s="61"/>
      <c r="V56" s="61"/>
      <c r="W56" s="61"/>
      <c r="X56" s="61"/>
      <c r="Y56" s="61"/>
      <c r="Z56" s="142"/>
      <c r="AA56" s="160"/>
    </row>
    <row r="57" spans="1:27" ht="13.5">
      <c r="A57" s="382" t="s">
        <v>345</v>
      </c>
      <c r="B57" s="138"/>
      <c r="C57" s="361"/>
      <c r="D57" s="161"/>
      <c r="E57" s="61"/>
      <c r="F57" s="61"/>
      <c r="G57" s="61"/>
      <c r="H57" s="61"/>
      <c r="I57" s="61"/>
      <c r="J57" s="61"/>
      <c r="K57" s="61"/>
      <c r="L57" s="61"/>
      <c r="M57" s="61"/>
      <c r="N57" s="61"/>
      <c r="O57" s="61"/>
      <c r="P57" s="61"/>
      <c r="Q57" s="61"/>
      <c r="R57" s="61"/>
      <c r="S57" s="61"/>
      <c r="T57" s="61"/>
      <c r="U57" s="61"/>
      <c r="V57" s="61"/>
      <c r="W57" s="61"/>
      <c r="X57" s="61"/>
      <c r="Y57" s="61"/>
      <c r="Z57" s="142"/>
      <c r="AA57" s="160"/>
    </row>
    <row r="58" spans="1:27" ht="13.5">
      <c r="A58" s="382" t="s">
        <v>346</v>
      </c>
      <c r="B58" s="138"/>
      <c r="C58" s="361"/>
      <c r="D58" s="161"/>
      <c r="E58" s="61"/>
      <c r="F58" s="61"/>
      <c r="G58" s="61"/>
      <c r="H58" s="61"/>
      <c r="I58" s="61"/>
      <c r="J58" s="61"/>
      <c r="K58" s="61"/>
      <c r="L58" s="61"/>
      <c r="M58" s="61"/>
      <c r="N58" s="61"/>
      <c r="O58" s="61"/>
      <c r="P58" s="61"/>
      <c r="Q58" s="61"/>
      <c r="R58" s="61"/>
      <c r="S58" s="61"/>
      <c r="T58" s="61"/>
      <c r="U58" s="61"/>
      <c r="V58" s="61"/>
      <c r="W58" s="61"/>
      <c r="X58" s="61"/>
      <c r="Y58" s="61"/>
      <c r="Z58" s="142"/>
      <c r="AA58" s="160"/>
    </row>
    <row r="59" spans="1:27" ht="13.5">
      <c r="A59" s="382" t="s">
        <v>351</v>
      </c>
      <c r="B59" s="138"/>
      <c r="C59" s="361"/>
      <c r="D59" s="161"/>
      <c r="E59" s="61"/>
      <c r="F59" s="61"/>
      <c r="G59" s="61"/>
      <c r="H59" s="61"/>
      <c r="I59" s="61"/>
      <c r="J59" s="61"/>
      <c r="K59" s="61"/>
      <c r="L59" s="61"/>
      <c r="M59" s="61"/>
      <c r="N59" s="61"/>
      <c r="O59" s="61"/>
      <c r="P59" s="61"/>
      <c r="Q59" s="61"/>
      <c r="R59" s="61"/>
      <c r="S59" s="61"/>
      <c r="T59" s="61"/>
      <c r="U59" s="61"/>
      <c r="V59" s="61"/>
      <c r="W59" s="61"/>
      <c r="X59" s="61"/>
      <c r="Y59" s="61"/>
      <c r="Z59" s="142"/>
      <c r="AA59" s="160"/>
    </row>
    <row r="60" spans="1:27" ht="13.5">
      <c r="A60" s="382" t="s">
        <v>354</v>
      </c>
      <c r="B60" s="138"/>
      <c r="C60" s="361"/>
      <c r="D60" s="161"/>
      <c r="E60" s="61"/>
      <c r="F60" s="61"/>
      <c r="G60" s="61"/>
      <c r="H60" s="61"/>
      <c r="I60" s="61"/>
      <c r="J60" s="61"/>
      <c r="K60" s="61"/>
      <c r="L60" s="61"/>
      <c r="M60" s="61"/>
      <c r="N60" s="61"/>
      <c r="O60" s="61"/>
      <c r="P60" s="61"/>
      <c r="Q60" s="61"/>
      <c r="R60" s="61"/>
      <c r="S60" s="61"/>
      <c r="T60" s="61"/>
      <c r="U60" s="61"/>
      <c r="V60" s="61"/>
      <c r="W60" s="61"/>
      <c r="X60" s="61"/>
      <c r="Y60" s="61"/>
      <c r="Z60" s="142"/>
      <c r="AA60" s="160"/>
    </row>
    <row r="61" spans="1:27" ht="13.5">
      <c r="A61" s="382" t="s">
        <v>343</v>
      </c>
      <c r="B61" s="138"/>
      <c r="C61" s="361"/>
      <c r="D61" s="161"/>
      <c r="E61" s="61"/>
      <c r="F61" s="61"/>
      <c r="G61" s="61"/>
      <c r="H61" s="61"/>
      <c r="I61" s="61"/>
      <c r="J61" s="61"/>
      <c r="K61" s="61"/>
      <c r="L61" s="61"/>
      <c r="M61" s="61"/>
      <c r="N61" s="61"/>
      <c r="O61" s="61"/>
      <c r="P61" s="61"/>
      <c r="Q61" s="61"/>
      <c r="R61" s="61"/>
      <c r="S61" s="61"/>
      <c r="T61" s="61"/>
      <c r="U61" s="61"/>
      <c r="V61" s="61"/>
      <c r="W61" s="61"/>
      <c r="X61" s="61"/>
      <c r="Y61" s="61"/>
      <c r="Z61" s="142"/>
      <c r="AA61" s="160"/>
    </row>
    <row r="62" spans="1:27" ht="13.5">
      <c r="A62" s="229" t="s">
        <v>309</v>
      </c>
      <c r="B62" s="138"/>
      <c r="C62" s="361">
        <f aca="true" t="shared" si="8" ref="C62:Y62">SUM(C63:C67)</f>
        <v>0</v>
      </c>
      <c r="D62" s="161">
        <f t="shared" si="8"/>
        <v>0</v>
      </c>
      <c r="E62" s="61">
        <f t="shared" si="8"/>
        <v>0</v>
      </c>
      <c r="F62" s="61">
        <f t="shared" si="8"/>
        <v>0</v>
      </c>
      <c r="G62" s="61">
        <f t="shared" si="8"/>
        <v>0</v>
      </c>
      <c r="H62" s="61">
        <f t="shared" si="8"/>
        <v>0</v>
      </c>
      <c r="I62" s="61">
        <f t="shared" si="8"/>
        <v>0</v>
      </c>
      <c r="J62" s="61">
        <f t="shared" si="8"/>
        <v>0</v>
      </c>
      <c r="K62" s="61">
        <f t="shared" si="8"/>
        <v>0</v>
      </c>
      <c r="L62" s="61">
        <f t="shared" si="8"/>
        <v>0</v>
      </c>
      <c r="M62" s="61">
        <f t="shared" si="8"/>
        <v>0</v>
      </c>
      <c r="N62" s="61">
        <f t="shared" si="8"/>
        <v>0</v>
      </c>
      <c r="O62" s="61">
        <f t="shared" si="8"/>
        <v>0</v>
      </c>
      <c r="P62" s="61">
        <f t="shared" si="8"/>
        <v>0</v>
      </c>
      <c r="Q62" s="61">
        <f t="shared" si="8"/>
        <v>0</v>
      </c>
      <c r="R62" s="61">
        <f t="shared" si="8"/>
        <v>0</v>
      </c>
      <c r="S62" s="61">
        <f t="shared" si="8"/>
        <v>0</v>
      </c>
      <c r="T62" s="61">
        <f t="shared" si="8"/>
        <v>0</v>
      </c>
      <c r="U62" s="61">
        <f t="shared" si="8"/>
        <v>0</v>
      </c>
      <c r="V62" s="61">
        <f t="shared" si="8"/>
        <v>0</v>
      </c>
      <c r="W62" s="61">
        <f t="shared" si="8"/>
        <v>0</v>
      </c>
      <c r="X62" s="61">
        <f t="shared" si="8"/>
        <v>0</v>
      </c>
      <c r="Y62" s="61">
        <f t="shared" si="8"/>
        <v>0</v>
      </c>
      <c r="Z62" s="142">
        <f>+IF(X62&lt;&gt;0,+(Y62/X62)*100,0)</f>
        <v>0</v>
      </c>
      <c r="AA62" s="160">
        <f>SUM(AA63:AA67)</f>
        <v>0</v>
      </c>
    </row>
    <row r="63" spans="1:27" ht="13.5">
      <c r="A63" s="382" t="s">
        <v>378</v>
      </c>
      <c r="B63" s="138"/>
      <c r="C63" s="361"/>
      <c r="D63" s="161"/>
      <c r="E63" s="61"/>
      <c r="F63" s="61"/>
      <c r="G63" s="61"/>
      <c r="H63" s="61"/>
      <c r="I63" s="61"/>
      <c r="J63" s="61"/>
      <c r="K63" s="61"/>
      <c r="L63" s="61"/>
      <c r="M63" s="61"/>
      <c r="N63" s="61"/>
      <c r="O63" s="61"/>
      <c r="P63" s="61"/>
      <c r="Q63" s="61"/>
      <c r="R63" s="61"/>
      <c r="S63" s="61"/>
      <c r="T63" s="61"/>
      <c r="U63" s="61"/>
      <c r="V63" s="61"/>
      <c r="W63" s="61"/>
      <c r="X63" s="61"/>
      <c r="Y63" s="61"/>
      <c r="Z63" s="142"/>
      <c r="AA63" s="160"/>
    </row>
    <row r="64" spans="1:27" ht="13.5">
      <c r="A64" s="382" t="s">
        <v>379</v>
      </c>
      <c r="B64" s="138"/>
      <c r="C64" s="361"/>
      <c r="D64" s="161"/>
      <c r="E64" s="61"/>
      <c r="F64" s="61"/>
      <c r="G64" s="61"/>
      <c r="H64" s="61"/>
      <c r="I64" s="61"/>
      <c r="J64" s="61"/>
      <c r="K64" s="61"/>
      <c r="L64" s="61"/>
      <c r="M64" s="61"/>
      <c r="N64" s="61"/>
      <c r="O64" s="61"/>
      <c r="P64" s="61"/>
      <c r="Q64" s="61"/>
      <c r="R64" s="61"/>
      <c r="S64" s="61"/>
      <c r="T64" s="61"/>
      <c r="U64" s="61"/>
      <c r="V64" s="61"/>
      <c r="W64" s="61"/>
      <c r="X64" s="61"/>
      <c r="Y64" s="61"/>
      <c r="Z64" s="142"/>
      <c r="AA64" s="160"/>
    </row>
    <row r="65" spans="1:27" ht="13.5">
      <c r="A65" s="382" t="s">
        <v>380</v>
      </c>
      <c r="B65" s="138"/>
      <c r="C65" s="361"/>
      <c r="D65" s="161"/>
      <c r="E65" s="61"/>
      <c r="F65" s="61"/>
      <c r="G65" s="61"/>
      <c r="H65" s="61"/>
      <c r="I65" s="61"/>
      <c r="J65" s="61"/>
      <c r="K65" s="61"/>
      <c r="L65" s="61"/>
      <c r="M65" s="61"/>
      <c r="N65" s="61"/>
      <c r="O65" s="61"/>
      <c r="P65" s="61"/>
      <c r="Q65" s="61"/>
      <c r="R65" s="61"/>
      <c r="S65" s="61"/>
      <c r="T65" s="61"/>
      <c r="U65" s="61"/>
      <c r="V65" s="61"/>
      <c r="W65" s="61"/>
      <c r="X65" s="61"/>
      <c r="Y65" s="61"/>
      <c r="Z65" s="142"/>
      <c r="AA65" s="160"/>
    </row>
    <row r="66" spans="1:27" ht="13.5">
      <c r="A66" s="382" t="s">
        <v>381</v>
      </c>
      <c r="B66" s="138"/>
      <c r="C66" s="361"/>
      <c r="D66" s="161"/>
      <c r="E66" s="61"/>
      <c r="F66" s="61"/>
      <c r="G66" s="61"/>
      <c r="H66" s="61"/>
      <c r="I66" s="61"/>
      <c r="J66" s="61"/>
      <c r="K66" s="61"/>
      <c r="L66" s="61"/>
      <c r="M66" s="61"/>
      <c r="N66" s="61"/>
      <c r="O66" s="61"/>
      <c r="P66" s="61"/>
      <c r="Q66" s="61"/>
      <c r="R66" s="61"/>
      <c r="S66" s="61"/>
      <c r="T66" s="61"/>
      <c r="U66" s="61"/>
      <c r="V66" s="61"/>
      <c r="W66" s="61"/>
      <c r="X66" s="61"/>
      <c r="Y66" s="61"/>
      <c r="Z66" s="142"/>
      <c r="AA66" s="160"/>
    </row>
    <row r="67" spans="1:27" ht="13.5">
      <c r="A67" s="382" t="s">
        <v>343</v>
      </c>
      <c r="B67" s="138"/>
      <c r="C67" s="361"/>
      <c r="D67" s="161"/>
      <c r="E67" s="61"/>
      <c r="F67" s="61"/>
      <c r="G67" s="61"/>
      <c r="H67" s="61"/>
      <c r="I67" s="61"/>
      <c r="J67" s="61"/>
      <c r="K67" s="61"/>
      <c r="L67" s="61"/>
      <c r="M67" s="61"/>
      <c r="N67" s="61"/>
      <c r="O67" s="61"/>
      <c r="P67" s="61"/>
      <c r="Q67" s="61"/>
      <c r="R67" s="61"/>
      <c r="S67" s="61"/>
      <c r="T67" s="61"/>
      <c r="U67" s="61"/>
      <c r="V67" s="61"/>
      <c r="W67" s="61"/>
      <c r="X67" s="61"/>
      <c r="Y67" s="61"/>
      <c r="Z67" s="142"/>
      <c r="AA67" s="160"/>
    </row>
    <row r="68" spans="1:27" ht="13.5">
      <c r="A68" s="227" t="s">
        <v>310</v>
      </c>
      <c r="B68" s="138"/>
      <c r="C68" s="361">
        <f aca="true" t="shared" si="9" ref="C68:Y68">SUM(C69:C72)</f>
        <v>0</v>
      </c>
      <c r="D68" s="161">
        <f t="shared" si="9"/>
        <v>0</v>
      </c>
      <c r="E68" s="61">
        <f t="shared" si="9"/>
        <v>0</v>
      </c>
      <c r="F68" s="61">
        <f t="shared" si="9"/>
        <v>0</v>
      </c>
      <c r="G68" s="61">
        <f t="shared" si="9"/>
        <v>0</v>
      </c>
      <c r="H68" s="61">
        <f t="shared" si="9"/>
        <v>0</v>
      </c>
      <c r="I68" s="61">
        <f t="shared" si="9"/>
        <v>0</v>
      </c>
      <c r="J68" s="61">
        <f t="shared" si="9"/>
        <v>0</v>
      </c>
      <c r="K68" s="61">
        <f t="shared" si="9"/>
        <v>0</v>
      </c>
      <c r="L68" s="61">
        <f t="shared" si="9"/>
        <v>0</v>
      </c>
      <c r="M68" s="61">
        <f t="shared" si="9"/>
        <v>0</v>
      </c>
      <c r="N68" s="61">
        <f t="shared" si="9"/>
        <v>0</v>
      </c>
      <c r="O68" s="61">
        <f t="shared" si="9"/>
        <v>0</v>
      </c>
      <c r="P68" s="61">
        <f t="shared" si="9"/>
        <v>0</v>
      </c>
      <c r="Q68" s="61">
        <f t="shared" si="9"/>
        <v>0</v>
      </c>
      <c r="R68" s="61">
        <f t="shared" si="9"/>
        <v>0</v>
      </c>
      <c r="S68" s="61">
        <f t="shared" si="9"/>
        <v>0</v>
      </c>
      <c r="T68" s="61">
        <f t="shared" si="9"/>
        <v>0</v>
      </c>
      <c r="U68" s="61">
        <f t="shared" si="9"/>
        <v>0</v>
      </c>
      <c r="V68" s="61">
        <f t="shared" si="9"/>
        <v>0</v>
      </c>
      <c r="W68" s="61">
        <f t="shared" si="9"/>
        <v>0</v>
      </c>
      <c r="X68" s="61">
        <f t="shared" si="9"/>
        <v>0</v>
      </c>
      <c r="Y68" s="61">
        <f t="shared" si="9"/>
        <v>0</v>
      </c>
      <c r="Z68" s="142">
        <f>+IF(X68&lt;&gt;0,+(Y68/X68)*100,0)</f>
        <v>0</v>
      </c>
      <c r="AA68" s="160">
        <f>SUM(AA69:AA72)</f>
        <v>0</v>
      </c>
    </row>
    <row r="69" spans="1:27" ht="13.5">
      <c r="A69" s="382" t="s">
        <v>382</v>
      </c>
      <c r="B69" s="138"/>
      <c r="C69" s="361"/>
      <c r="D69" s="161"/>
      <c r="E69" s="61"/>
      <c r="F69" s="61"/>
      <c r="G69" s="61"/>
      <c r="H69" s="61"/>
      <c r="I69" s="61"/>
      <c r="J69" s="61"/>
      <c r="K69" s="61"/>
      <c r="L69" s="61"/>
      <c r="M69" s="61"/>
      <c r="N69" s="61"/>
      <c r="O69" s="61"/>
      <c r="P69" s="61"/>
      <c r="Q69" s="61"/>
      <c r="R69" s="61"/>
      <c r="S69" s="61"/>
      <c r="T69" s="61"/>
      <c r="U69" s="61"/>
      <c r="V69" s="61"/>
      <c r="W69" s="61"/>
      <c r="X69" s="61"/>
      <c r="Y69" s="61"/>
      <c r="Z69" s="142"/>
      <c r="AA69" s="160"/>
    </row>
    <row r="70" spans="1:27" ht="13.5">
      <c r="A70" s="382" t="s">
        <v>383</v>
      </c>
      <c r="B70" s="138"/>
      <c r="C70" s="361"/>
      <c r="D70" s="161"/>
      <c r="E70" s="61"/>
      <c r="F70" s="61"/>
      <c r="G70" s="61"/>
      <c r="H70" s="61"/>
      <c r="I70" s="61"/>
      <c r="J70" s="61"/>
      <c r="K70" s="61"/>
      <c r="L70" s="61"/>
      <c r="M70" s="61"/>
      <c r="N70" s="61"/>
      <c r="O70" s="61"/>
      <c r="P70" s="61"/>
      <c r="Q70" s="61"/>
      <c r="R70" s="61"/>
      <c r="S70" s="61"/>
      <c r="T70" s="61"/>
      <c r="U70" s="61"/>
      <c r="V70" s="61"/>
      <c r="W70" s="61"/>
      <c r="X70" s="61"/>
      <c r="Y70" s="61"/>
      <c r="Z70" s="142"/>
      <c r="AA70" s="160"/>
    </row>
    <row r="71" spans="1:27" ht="13.5">
      <c r="A71" s="382" t="s">
        <v>384</v>
      </c>
      <c r="B71" s="138"/>
      <c r="C71" s="361"/>
      <c r="D71" s="161"/>
      <c r="E71" s="61"/>
      <c r="F71" s="61"/>
      <c r="G71" s="61"/>
      <c r="H71" s="61"/>
      <c r="I71" s="61"/>
      <c r="J71" s="61"/>
      <c r="K71" s="61"/>
      <c r="L71" s="61"/>
      <c r="M71" s="61"/>
      <c r="N71" s="61"/>
      <c r="O71" s="61"/>
      <c r="P71" s="61"/>
      <c r="Q71" s="61"/>
      <c r="R71" s="61"/>
      <c r="S71" s="61"/>
      <c r="T71" s="61"/>
      <c r="U71" s="61"/>
      <c r="V71" s="61"/>
      <c r="W71" s="61"/>
      <c r="X71" s="61"/>
      <c r="Y71" s="61"/>
      <c r="Z71" s="142"/>
      <c r="AA71" s="160"/>
    </row>
    <row r="72" spans="1:27" ht="13.5">
      <c r="A72" s="382" t="s">
        <v>343</v>
      </c>
      <c r="B72" s="138"/>
      <c r="C72" s="361"/>
      <c r="D72" s="161"/>
      <c r="E72" s="61"/>
      <c r="F72" s="61"/>
      <c r="G72" s="61"/>
      <c r="H72" s="61"/>
      <c r="I72" s="61"/>
      <c r="J72" s="61"/>
      <c r="K72" s="61"/>
      <c r="L72" s="61"/>
      <c r="M72" s="61"/>
      <c r="N72" s="61"/>
      <c r="O72" s="61"/>
      <c r="P72" s="61"/>
      <c r="Q72" s="61"/>
      <c r="R72" s="61"/>
      <c r="S72" s="61"/>
      <c r="T72" s="61"/>
      <c r="U72" s="61"/>
      <c r="V72" s="61"/>
      <c r="W72" s="61"/>
      <c r="X72" s="61"/>
      <c r="Y72" s="61"/>
      <c r="Z72" s="142"/>
      <c r="AA72" s="160"/>
    </row>
    <row r="73" spans="1:27" ht="4.5" customHeight="1">
      <c r="A73" s="147"/>
      <c r="B73" s="138"/>
      <c r="C73" s="383"/>
      <c r="D73" s="318"/>
      <c r="E73" s="61"/>
      <c r="F73" s="60"/>
      <c r="G73" s="361"/>
      <c r="H73" s="61"/>
      <c r="I73" s="61"/>
      <c r="J73" s="60"/>
      <c r="K73" s="361"/>
      <c r="L73" s="61"/>
      <c r="M73" s="61"/>
      <c r="N73" s="60"/>
      <c r="O73" s="361"/>
      <c r="P73" s="61"/>
      <c r="Q73" s="61"/>
      <c r="R73" s="60"/>
      <c r="S73" s="361"/>
      <c r="T73" s="61"/>
      <c r="U73" s="61"/>
      <c r="V73" s="61"/>
      <c r="W73" s="60"/>
      <c r="X73" s="361"/>
      <c r="Y73" s="61"/>
      <c r="Z73" s="142"/>
      <c r="AA73" s="63"/>
    </row>
    <row r="74" spans="1:27" ht="13.5">
      <c r="A74" s="148" t="s">
        <v>314</v>
      </c>
      <c r="B74" s="138"/>
      <c r="C74" s="379">
        <f aca="true" t="shared" si="10" ref="C74:Y74">C75+C98</f>
        <v>0</v>
      </c>
      <c r="D74" s="380">
        <f t="shared" si="10"/>
        <v>0</v>
      </c>
      <c r="E74" s="102">
        <f t="shared" si="10"/>
        <v>500000</v>
      </c>
      <c r="F74" s="101">
        <f t="shared" si="10"/>
        <v>500000</v>
      </c>
      <c r="G74" s="381">
        <f t="shared" si="10"/>
        <v>687687</v>
      </c>
      <c r="H74" s="102">
        <f t="shared" si="10"/>
        <v>0</v>
      </c>
      <c r="I74" s="102">
        <f t="shared" si="10"/>
        <v>0</v>
      </c>
      <c r="J74" s="101">
        <f t="shared" si="10"/>
        <v>687687</v>
      </c>
      <c r="K74" s="381">
        <f t="shared" si="10"/>
        <v>0</v>
      </c>
      <c r="L74" s="102">
        <f t="shared" si="10"/>
        <v>0</v>
      </c>
      <c r="M74" s="102">
        <f t="shared" si="10"/>
        <v>0</v>
      </c>
      <c r="N74" s="101">
        <f t="shared" si="10"/>
        <v>0</v>
      </c>
      <c r="O74" s="381">
        <f t="shared" si="10"/>
        <v>0</v>
      </c>
      <c r="P74" s="102">
        <f t="shared" si="10"/>
        <v>0</v>
      </c>
      <c r="Q74" s="102">
        <f t="shared" si="10"/>
        <v>0</v>
      </c>
      <c r="R74" s="101">
        <f t="shared" si="10"/>
        <v>0</v>
      </c>
      <c r="S74" s="381">
        <f t="shared" si="10"/>
        <v>0</v>
      </c>
      <c r="T74" s="102">
        <f t="shared" si="10"/>
        <v>0</v>
      </c>
      <c r="U74" s="102">
        <f t="shared" si="10"/>
        <v>0</v>
      </c>
      <c r="V74" s="102">
        <f t="shared" si="10"/>
        <v>0</v>
      </c>
      <c r="W74" s="101">
        <f t="shared" si="10"/>
        <v>687687</v>
      </c>
      <c r="X74" s="381">
        <f t="shared" si="10"/>
        <v>125001</v>
      </c>
      <c r="Y74" s="102">
        <f t="shared" si="10"/>
        <v>562686</v>
      </c>
      <c r="Z74" s="139">
        <f>+IF(X74&lt;&gt;0,+(Y74/X74)*100,0)</f>
        <v>450.1451988384093</v>
      </c>
      <c r="AA74" s="104">
        <f>AA75+AA98</f>
        <v>500000</v>
      </c>
    </row>
    <row r="75" spans="1:27" ht="13.5">
      <c r="A75" s="227" t="s">
        <v>312</v>
      </c>
      <c r="B75" s="138"/>
      <c r="C75" s="359">
        <f aca="true" t="shared" si="11" ref="C75:Y75">SUM(C76:C97)</f>
        <v>0</v>
      </c>
      <c r="D75" s="360">
        <f t="shared" si="11"/>
        <v>0</v>
      </c>
      <c r="E75" s="321">
        <f t="shared" si="11"/>
        <v>500000</v>
      </c>
      <c r="F75" s="321">
        <f t="shared" si="11"/>
        <v>500000</v>
      </c>
      <c r="G75" s="321">
        <f t="shared" si="11"/>
        <v>687687</v>
      </c>
      <c r="H75" s="321">
        <f t="shared" si="11"/>
        <v>0</v>
      </c>
      <c r="I75" s="321">
        <f t="shared" si="11"/>
        <v>0</v>
      </c>
      <c r="J75" s="321">
        <f t="shared" si="11"/>
        <v>687687</v>
      </c>
      <c r="K75" s="321">
        <f t="shared" si="11"/>
        <v>0</v>
      </c>
      <c r="L75" s="321">
        <f t="shared" si="11"/>
        <v>0</v>
      </c>
      <c r="M75" s="321">
        <f t="shared" si="11"/>
        <v>0</v>
      </c>
      <c r="N75" s="321">
        <f t="shared" si="11"/>
        <v>0</v>
      </c>
      <c r="O75" s="321">
        <f t="shared" si="11"/>
        <v>0</v>
      </c>
      <c r="P75" s="321">
        <f t="shared" si="11"/>
        <v>0</v>
      </c>
      <c r="Q75" s="321">
        <f t="shared" si="11"/>
        <v>0</v>
      </c>
      <c r="R75" s="321">
        <f t="shared" si="11"/>
        <v>0</v>
      </c>
      <c r="S75" s="321">
        <f t="shared" si="11"/>
        <v>0</v>
      </c>
      <c r="T75" s="321">
        <f t="shared" si="11"/>
        <v>0</v>
      </c>
      <c r="U75" s="321">
        <f t="shared" si="11"/>
        <v>0</v>
      </c>
      <c r="V75" s="321">
        <f t="shared" si="11"/>
        <v>0</v>
      </c>
      <c r="W75" s="321">
        <f t="shared" si="11"/>
        <v>687687</v>
      </c>
      <c r="X75" s="321">
        <f t="shared" si="11"/>
        <v>125001</v>
      </c>
      <c r="Y75" s="321">
        <f t="shared" si="11"/>
        <v>562686</v>
      </c>
      <c r="Z75" s="356">
        <f>+IF(X75&lt;&gt;0,+(Y75/X75)*100,0)</f>
        <v>450.1451988384093</v>
      </c>
      <c r="AA75" s="362">
        <f>SUM(AA76:AA97)</f>
        <v>500000</v>
      </c>
    </row>
    <row r="76" spans="1:27" ht="13.5">
      <c r="A76" s="382" t="s">
        <v>385</v>
      </c>
      <c r="B76" s="138"/>
      <c r="C76" s="361"/>
      <c r="D76" s="161"/>
      <c r="E76" s="61">
        <v>500000</v>
      </c>
      <c r="F76" s="61">
        <v>500000</v>
      </c>
      <c r="G76" s="61">
        <v>687687</v>
      </c>
      <c r="H76" s="61"/>
      <c r="I76" s="61"/>
      <c r="J76" s="61">
        <v>687687</v>
      </c>
      <c r="K76" s="61"/>
      <c r="L76" s="61"/>
      <c r="M76" s="61"/>
      <c r="N76" s="61"/>
      <c r="O76" s="61"/>
      <c r="P76" s="61"/>
      <c r="Q76" s="61"/>
      <c r="R76" s="61"/>
      <c r="S76" s="61"/>
      <c r="T76" s="61"/>
      <c r="U76" s="61"/>
      <c r="V76" s="61"/>
      <c r="W76" s="61">
        <v>687687</v>
      </c>
      <c r="X76" s="61">
        <v>125001</v>
      </c>
      <c r="Y76" s="61">
        <v>562686</v>
      </c>
      <c r="Z76" s="142">
        <v>450.15</v>
      </c>
      <c r="AA76" s="160">
        <v>500000</v>
      </c>
    </row>
    <row r="77" spans="1:27" ht="13.5">
      <c r="A77" s="382" t="s">
        <v>386</v>
      </c>
      <c r="B77" s="138"/>
      <c r="C77" s="361"/>
      <c r="D77" s="161"/>
      <c r="E77" s="61"/>
      <c r="F77" s="61"/>
      <c r="G77" s="61"/>
      <c r="H77" s="61"/>
      <c r="I77" s="61"/>
      <c r="J77" s="61"/>
      <c r="K77" s="61"/>
      <c r="L77" s="61"/>
      <c r="M77" s="61"/>
      <c r="N77" s="61"/>
      <c r="O77" s="61"/>
      <c r="P77" s="61"/>
      <c r="Q77" s="61"/>
      <c r="R77" s="61"/>
      <c r="S77" s="61"/>
      <c r="T77" s="61"/>
      <c r="U77" s="61"/>
      <c r="V77" s="61"/>
      <c r="W77" s="61"/>
      <c r="X77" s="61"/>
      <c r="Y77" s="61"/>
      <c r="Z77" s="142"/>
      <c r="AA77" s="160"/>
    </row>
    <row r="78" spans="1:27" ht="13.5">
      <c r="A78" s="382" t="s">
        <v>387</v>
      </c>
      <c r="B78" s="138"/>
      <c r="C78" s="361"/>
      <c r="D78" s="161"/>
      <c r="E78" s="61"/>
      <c r="F78" s="61"/>
      <c r="G78" s="61"/>
      <c r="H78" s="61"/>
      <c r="I78" s="61"/>
      <c r="J78" s="61"/>
      <c r="K78" s="61"/>
      <c r="L78" s="61"/>
      <c r="M78" s="61"/>
      <c r="N78" s="61"/>
      <c r="O78" s="61"/>
      <c r="P78" s="61"/>
      <c r="Q78" s="61"/>
      <c r="R78" s="61"/>
      <c r="S78" s="61"/>
      <c r="T78" s="61"/>
      <c r="U78" s="61"/>
      <c r="V78" s="61"/>
      <c r="W78" s="61"/>
      <c r="X78" s="61"/>
      <c r="Y78" s="61"/>
      <c r="Z78" s="142"/>
      <c r="AA78" s="160"/>
    </row>
    <row r="79" spans="1:27" ht="13.5">
      <c r="A79" s="382" t="s">
        <v>388</v>
      </c>
      <c r="B79" s="138"/>
      <c r="C79" s="361"/>
      <c r="D79" s="161"/>
      <c r="E79" s="61"/>
      <c r="F79" s="61"/>
      <c r="G79" s="61"/>
      <c r="H79" s="61"/>
      <c r="I79" s="61"/>
      <c r="J79" s="61"/>
      <c r="K79" s="61"/>
      <c r="L79" s="61"/>
      <c r="M79" s="61"/>
      <c r="N79" s="61"/>
      <c r="O79" s="61"/>
      <c r="P79" s="61"/>
      <c r="Q79" s="61"/>
      <c r="R79" s="61"/>
      <c r="S79" s="61"/>
      <c r="T79" s="61"/>
      <c r="U79" s="61"/>
      <c r="V79" s="61"/>
      <c r="W79" s="61"/>
      <c r="X79" s="61"/>
      <c r="Y79" s="61"/>
      <c r="Z79" s="142"/>
      <c r="AA79" s="160"/>
    </row>
    <row r="80" spans="1:27" ht="13.5">
      <c r="A80" s="382" t="s">
        <v>389</v>
      </c>
      <c r="B80" s="138"/>
      <c r="C80" s="361"/>
      <c r="D80" s="161"/>
      <c r="E80" s="61"/>
      <c r="F80" s="61"/>
      <c r="G80" s="61"/>
      <c r="H80" s="61"/>
      <c r="I80" s="61"/>
      <c r="J80" s="61"/>
      <c r="K80" s="61"/>
      <c r="L80" s="61"/>
      <c r="M80" s="61"/>
      <c r="N80" s="61"/>
      <c r="O80" s="61"/>
      <c r="P80" s="61"/>
      <c r="Q80" s="61"/>
      <c r="R80" s="61"/>
      <c r="S80" s="61"/>
      <c r="T80" s="61"/>
      <c r="U80" s="61"/>
      <c r="V80" s="61"/>
      <c r="W80" s="61"/>
      <c r="X80" s="61"/>
      <c r="Y80" s="61"/>
      <c r="Z80" s="142"/>
      <c r="AA80" s="160"/>
    </row>
    <row r="81" spans="1:27" ht="13.5">
      <c r="A81" s="382" t="s">
        <v>390</v>
      </c>
      <c r="B81" s="138"/>
      <c r="C81" s="361"/>
      <c r="D81" s="161"/>
      <c r="E81" s="61"/>
      <c r="F81" s="61"/>
      <c r="G81" s="61"/>
      <c r="H81" s="61"/>
      <c r="I81" s="61"/>
      <c r="J81" s="61"/>
      <c r="K81" s="61"/>
      <c r="L81" s="61"/>
      <c r="M81" s="61"/>
      <c r="N81" s="61"/>
      <c r="O81" s="61"/>
      <c r="P81" s="61"/>
      <c r="Q81" s="61"/>
      <c r="R81" s="61"/>
      <c r="S81" s="61"/>
      <c r="T81" s="61"/>
      <c r="U81" s="61"/>
      <c r="V81" s="61"/>
      <c r="W81" s="61"/>
      <c r="X81" s="61"/>
      <c r="Y81" s="61"/>
      <c r="Z81" s="142"/>
      <c r="AA81" s="160"/>
    </row>
    <row r="82" spans="1:27" ht="13.5">
      <c r="A82" s="382" t="s">
        <v>391</v>
      </c>
      <c r="B82" s="138"/>
      <c r="C82" s="361"/>
      <c r="D82" s="161"/>
      <c r="E82" s="61"/>
      <c r="F82" s="61"/>
      <c r="G82" s="61"/>
      <c r="H82" s="61"/>
      <c r="I82" s="61"/>
      <c r="J82" s="61"/>
      <c r="K82" s="61"/>
      <c r="L82" s="61"/>
      <c r="M82" s="61"/>
      <c r="N82" s="61"/>
      <c r="O82" s="61"/>
      <c r="P82" s="61"/>
      <c r="Q82" s="61"/>
      <c r="R82" s="61"/>
      <c r="S82" s="61"/>
      <c r="T82" s="61"/>
      <c r="U82" s="61"/>
      <c r="V82" s="61"/>
      <c r="W82" s="61"/>
      <c r="X82" s="61"/>
      <c r="Y82" s="61"/>
      <c r="Z82" s="142"/>
      <c r="AA82" s="160"/>
    </row>
    <row r="83" spans="1:27" ht="13.5">
      <c r="A83" s="382" t="s">
        <v>392</v>
      </c>
      <c r="B83" s="138"/>
      <c r="C83" s="361"/>
      <c r="D83" s="161"/>
      <c r="E83" s="61"/>
      <c r="F83" s="61"/>
      <c r="G83" s="61"/>
      <c r="H83" s="61"/>
      <c r="I83" s="61"/>
      <c r="J83" s="61"/>
      <c r="K83" s="61"/>
      <c r="L83" s="61"/>
      <c r="M83" s="61"/>
      <c r="N83" s="61"/>
      <c r="O83" s="61"/>
      <c r="P83" s="61"/>
      <c r="Q83" s="61"/>
      <c r="R83" s="61"/>
      <c r="S83" s="61"/>
      <c r="T83" s="61"/>
      <c r="U83" s="61"/>
      <c r="V83" s="61"/>
      <c r="W83" s="61"/>
      <c r="X83" s="61"/>
      <c r="Y83" s="61"/>
      <c r="Z83" s="142"/>
      <c r="AA83" s="160"/>
    </row>
    <row r="84" spans="1:27" ht="13.5">
      <c r="A84" s="382" t="s">
        <v>140</v>
      </c>
      <c r="B84" s="138"/>
      <c r="C84" s="361"/>
      <c r="D84" s="161"/>
      <c r="E84" s="61"/>
      <c r="F84" s="61"/>
      <c r="G84" s="61"/>
      <c r="H84" s="61"/>
      <c r="I84" s="61"/>
      <c r="J84" s="61"/>
      <c r="K84" s="61"/>
      <c r="L84" s="61"/>
      <c r="M84" s="61"/>
      <c r="N84" s="61"/>
      <c r="O84" s="61"/>
      <c r="P84" s="61"/>
      <c r="Q84" s="61"/>
      <c r="R84" s="61"/>
      <c r="S84" s="61"/>
      <c r="T84" s="61"/>
      <c r="U84" s="61"/>
      <c r="V84" s="61"/>
      <c r="W84" s="61"/>
      <c r="X84" s="61"/>
      <c r="Y84" s="61"/>
      <c r="Z84" s="142"/>
      <c r="AA84" s="160"/>
    </row>
    <row r="85" spans="1:27" ht="13.5">
      <c r="A85" s="382" t="s">
        <v>393</v>
      </c>
      <c r="B85" s="138"/>
      <c r="C85" s="361"/>
      <c r="D85" s="161"/>
      <c r="E85" s="61"/>
      <c r="F85" s="61"/>
      <c r="G85" s="61"/>
      <c r="H85" s="61"/>
      <c r="I85" s="61"/>
      <c r="J85" s="61"/>
      <c r="K85" s="61"/>
      <c r="L85" s="61"/>
      <c r="M85" s="61"/>
      <c r="N85" s="61"/>
      <c r="O85" s="61"/>
      <c r="P85" s="61"/>
      <c r="Q85" s="61"/>
      <c r="R85" s="61"/>
      <c r="S85" s="61"/>
      <c r="T85" s="61"/>
      <c r="U85" s="61"/>
      <c r="V85" s="61"/>
      <c r="W85" s="61"/>
      <c r="X85" s="61"/>
      <c r="Y85" s="61"/>
      <c r="Z85" s="142"/>
      <c r="AA85" s="160"/>
    </row>
    <row r="86" spans="1:27" ht="13.5">
      <c r="A86" s="382" t="s">
        <v>394</v>
      </c>
      <c r="B86" s="138"/>
      <c r="C86" s="361"/>
      <c r="D86" s="161"/>
      <c r="E86" s="61"/>
      <c r="F86" s="61"/>
      <c r="G86" s="61"/>
      <c r="H86" s="61"/>
      <c r="I86" s="61"/>
      <c r="J86" s="61"/>
      <c r="K86" s="61"/>
      <c r="L86" s="61"/>
      <c r="M86" s="61"/>
      <c r="N86" s="61"/>
      <c r="O86" s="61"/>
      <c r="P86" s="61"/>
      <c r="Q86" s="61"/>
      <c r="R86" s="61"/>
      <c r="S86" s="61"/>
      <c r="T86" s="61"/>
      <c r="U86" s="61"/>
      <c r="V86" s="61"/>
      <c r="W86" s="61"/>
      <c r="X86" s="61"/>
      <c r="Y86" s="61"/>
      <c r="Z86" s="142"/>
      <c r="AA86" s="160"/>
    </row>
    <row r="87" spans="1:27" ht="13.5">
      <c r="A87" s="382" t="s">
        <v>395</v>
      </c>
      <c r="B87" s="138"/>
      <c r="C87" s="361"/>
      <c r="D87" s="161"/>
      <c r="E87" s="61"/>
      <c r="F87" s="61"/>
      <c r="G87" s="61"/>
      <c r="H87" s="61"/>
      <c r="I87" s="61"/>
      <c r="J87" s="61"/>
      <c r="K87" s="61"/>
      <c r="L87" s="61"/>
      <c r="M87" s="61"/>
      <c r="N87" s="61"/>
      <c r="O87" s="61"/>
      <c r="P87" s="61"/>
      <c r="Q87" s="61"/>
      <c r="R87" s="61"/>
      <c r="S87" s="61"/>
      <c r="T87" s="61"/>
      <c r="U87" s="61"/>
      <c r="V87" s="61"/>
      <c r="W87" s="61"/>
      <c r="X87" s="61"/>
      <c r="Y87" s="61"/>
      <c r="Z87" s="142"/>
      <c r="AA87" s="160"/>
    </row>
    <row r="88" spans="1:27" ht="13.5">
      <c r="A88" s="382" t="s">
        <v>396</v>
      </c>
      <c r="B88" s="138"/>
      <c r="C88" s="361"/>
      <c r="D88" s="161"/>
      <c r="E88" s="61"/>
      <c r="F88" s="61"/>
      <c r="G88" s="61"/>
      <c r="H88" s="61"/>
      <c r="I88" s="61"/>
      <c r="J88" s="61"/>
      <c r="K88" s="61"/>
      <c r="L88" s="61"/>
      <c r="M88" s="61"/>
      <c r="N88" s="61"/>
      <c r="O88" s="61"/>
      <c r="P88" s="61"/>
      <c r="Q88" s="61"/>
      <c r="R88" s="61"/>
      <c r="S88" s="61"/>
      <c r="T88" s="61"/>
      <c r="U88" s="61"/>
      <c r="V88" s="61"/>
      <c r="W88" s="61"/>
      <c r="X88" s="61"/>
      <c r="Y88" s="61"/>
      <c r="Z88" s="142"/>
      <c r="AA88" s="160"/>
    </row>
    <row r="89" spans="1:27" ht="13.5">
      <c r="A89" s="382" t="s">
        <v>397</v>
      </c>
      <c r="B89" s="138"/>
      <c r="C89" s="361"/>
      <c r="D89" s="161"/>
      <c r="E89" s="61"/>
      <c r="F89" s="61"/>
      <c r="G89" s="61"/>
      <c r="H89" s="61"/>
      <c r="I89" s="61"/>
      <c r="J89" s="61"/>
      <c r="K89" s="61"/>
      <c r="L89" s="61"/>
      <c r="M89" s="61"/>
      <c r="N89" s="61"/>
      <c r="O89" s="61"/>
      <c r="P89" s="61"/>
      <c r="Q89" s="61"/>
      <c r="R89" s="61"/>
      <c r="S89" s="61"/>
      <c r="T89" s="61"/>
      <c r="U89" s="61"/>
      <c r="V89" s="61"/>
      <c r="W89" s="61"/>
      <c r="X89" s="61"/>
      <c r="Y89" s="61"/>
      <c r="Z89" s="142"/>
      <c r="AA89" s="160"/>
    </row>
    <row r="90" spans="1:27" ht="13.5">
      <c r="A90" s="382" t="s">
        <v>398</v>
      </c>
      <c r="B90" s="138"/>
      <c r="C90" s="361"/>
      <c r="D90" s="161"/>
      <c r="E90" s="61"/>
      <c r="F90" s="61"/>
      <c r="G90" s="61"/>
      <c r="H90" s="61"/>
      <c r="I90" s="61"/>
      <c r="J90" s="61"/>
      <c r="K90" s="61"/>
      <c r="L90" s="61"/>
      <c r="M90" s="61"/>
      <c r="N90" s="61"/>
      <c r="O90" s="61"/>
      <c r="P90" s="61"/>
      <c r="Q90" s="61"/>
      <c r="R90" s="61"/>
      <c r="S90" s="61"/>
      <c r="T90" s="61"/>
      <c r="U90" s="61"/>
      <c r="V90" s="61"/>
      <c r="W90" s="61"/>
      <c r="X90" s="61"/>
      <c r="Y90" s="61"/>
      <c r="Z90" s="142"/>
      <c r="AA90" s="160"/>
    </row>
    <row r="91" spans="1:27" ht="13.5">
      <c r="A91" s="382" t="s">
        <v>399</v>
      </c>
      <c r="B91" s="138"/>
      <c r="C91" s="361"/>
      <c r="D91" s="161"/>
      <c r="E91" s="61"/>
      <c r="F91" s="61"/>
      <c r="G91" s="61"/>
      <c r="H91" s="61"/>
      <c r="I91" s="61"/>
      <c r="J91" s="61"/>
      <c r="K91" s="61"/>
      <c r="L91" s="61"/>
      <c r="M91" s="61"/>
      <c r="N91" s="61"/>
      <c r="O91" s="61"/>
      <c r="P91" s="61"/>
      <c r="Q91" s="61"/>
      <c r="R91" s="61"/>
      <c r="S91" s="61"/>
      <c r="T91" s="61"/>
      <c r="U91" s="61"/>
      <c r="V91" s="61"/>
      <c r="W91" s="61"/>
      <c r="X91" s="61"/>
      <c r="Y91" s="61"/>
      <c r="Z91" s="142"/>
      <c r="AA91" s="160"/>
    </row>
    <row r="92" spans="1:27" ht="13.5">
      <c r="A92" s="382" t="s">
        <v>201</v>
      </c>
      <c r="B92" s="138"/>
      <c r="C92" s="361"/>
      <c r="D92" s="161"/>
      <c r="E92" s="61"/>
      <c r="F92" s="61"/>
      <c r="G92" s="61"/>
      <c r="H92" s="61"/>
      <c r="I92" s="61"/>
      <c r="J92" s="61"/>
      <c r="K92" s="61"/>
      <c r="L92" s="61"/>
      <c r="M92" s="61"/>
      <c r="N92" s="61"/>
      <c r="O92" s="61"/>
      <c r="P92" s="61"/>
      <c r="Q92" s="61"/>
      <c r="R92" s="61"/>
      <c r="S92" s="61"/>
      <c r="T92" s="61"/>
      <c r="U92" s="61"/>
      <c r="V92" s="61"/>
      <c r="W92" s="61"/>
      <c r="X92" s="61"/>
      <c r="Y92" s="61"/>
      <c r="Z92" s="142"/>
      <c r="AA92" s="160"/>
    </row>
    <row r="93" spans="1:27" ht="13.5">
      <c r="A93" s="382" t="s">
        <v>400</v>
      </c>
      <c r="B93" s="138"/>
      <c r="C93" s="361"/>
      <c r="D93" s="161"/>
      <c r="E93" s="61"/>
      <c r="F93" s="61"/>
      <c r="G93" s="61"/>
      <c r="H93" s="61"/>
      <c r="I93" s="61"/>
      <c r="J93" s="61"/>
      <c r="K93" s="61"/>
      <c r="L93" s="61"/>
      <c r="M93" s="61"/>
      <c r="N93" s="61"/>
      <c r="O93" s="61"/>
      <c r="P93" s="61"/>
      <c r="Q93" s="61"/>
      <c r="R93" s="61"/>
      <c r="S93" s="61"/>
      <c r="T93" s="61"/>
      <c r="U93" s="61"/>
      <c r="V93" s="61"/>
      <c r="W93" s="61"/>
      <c r="X93" s="61"/>
      <c r="Y93" s="61"/>
      <c r="Z93" s="142"/>
      <c r="AA93" s="160"/>
    </row>
    <row r="94" spans="1:27" ht="13.5">
      <c r="A94" s="382" t="s">
        <v>197</v>
      </c>
      <c r="B94" s="138"/>
      <c r="C94" s="361"/>
      <c r="D94" s="161"/>
      <c r="E94" s="61"/>
      <c r="F94" s="61"/>
      <c r="G94" s="61"/>
      <c r="H94" s="61"/>
      <c r="I94" s="61"/>
      <c r="J94" s="61"/>
      <c r="K94" s="61"/>
      <c r="L94" s="61"/>
      <c r="M94" s="61"/>
      <c r="N94" s="61"/>
      <c r="O94" s="61"/>
      <c r="P94" s="61"/>
      <c r="Q94" s="61"/>
      <c r="R94" s="61"/>
      <c r="S94" s="61"/>
      <c r="T94" s="61"/>
      <c r="U94" s="61"/>
      <c r="V94" s="61"/>
      <c r="W94" s="61"/>
      <c r="X94" s="61"/>
      <c r="Y94" s="61"/>
      <c r="Z94" s="142"/>
      <c r="AA94" s="160"/>
    </row>
    <row r="95" spans="1:27" ht="13.5">
      <c r="A95" s="382" t="s">
        <v>401</v>
      </c>
      <c r="B95" s="138"/>
      <c r="C95" s="361"/>
      <c r="D95" s="161"/>
      <c r="E95" s="61"/>
      <c r="F95" s="61"/>
      <c r="G95" s="61"/>
      <c r="H95" s="61"/>
      <c r="I95" s="61"/>
      <c r="J95" s="61"/>
      <c r="K95" s="61"/>
      <c r="L95" s="61"/>
      <c r="M95" s="61"/>
      <c r="N95" s="61"/>
      <c r="O95" s="61"/>
      <c r="P95" s="61"/>
      <c r="Q95" s="61"/>
      <c r="R95" s="61"/>
      <c r="S95" s="61"/>
      <c r="T95" s="61"/>
      <c r="U95" s="61"/>
      <c r="V95" s="61"/>
      <c r="W95" s="61"/>
      <c r="X95" s="61"/>
      <c r="Y95" s="61"/>
      <c r="Z95" s="142"/>
      <c r="AA95" s="160"/>
    </row>
    <row r="96" spans="1:27" ht="13.5">
      <c r="A96" s="382" t="s">
        <v>402</v>
      </c>
      <c r="B96" s="138"/>
      <c r="C96" s="361"/>
      <c r="D96" s="161"/>
      <c r="E96" s="61"/>
      <c r="F96" s="61"/>
      <c r="G96" s="61"/>
      <c r="H96" s="61"/>
      <c r="I96" s="61"/>
      <c r="J96" s="61"/>
      <c r="K96" s="61"/>
      <c r="L96" s="61"/>
      <c r="M96" s="61"/>
      <c r="N96" s="61"/>
      <c r="O96" s="61"/>
      <c r="P96" s="61"/>
      <c r="Q96" s="61"/>
      <c r="R96" s="61"/>
      <c r="S96" s="61"/>
      <c r="T96" s="61"/>
      <c r="U96" s="61"/>
      <c r="V96" s="61"/>
      <c r="W96" s="61"/>
      <c r="X96" s="61"/>
      <c r="Y96" s="61"/>
      <c r="Z96" s="142"/>
      <c r="AA96" s="160"/>
    </row>
    <row r="97" spans="1:27" ht="13.5">
      <c r="A97" s="382" t="s">
        <v>343</v>
      </c>
      <c r="B97" s="138"/>
      <c r="C97" s="361"/>
      <c r="D97" s="161"/>
      <c r="E97" s="61"/>
      <c r="F97" s="61"/>
      <c r="G97" s="61"/>
      <c r="H97" s="61"/>
      <c r="I97" s="61"/>
      <c r="J97" s="61"/>
      <c r="K97" s="61"/>
      <c r="L97" s="61"/>
      <c r="M97" s="61"/>
      <c r="N97" s="61"/>
      <c r="O97" s="61"/>
      <c r="P97" s="61"/>
      <c r="Q97" s="61"/>
      <c r="R97" s="61"/>
      <c r="S97" s="61"/>
      <c r="T97" s="61"/>
      <c r="U97" s="61"/>
      <c r="V97" s="61"/>
      <c r="W97" s="61"/>
      <c r="X97" s="61"/>
      <c r="Y97" s="61"/>
      <c r="Z97" s="142"/>
      <c r="AA97" s="160"/>
    </row>
    <row r="98" spans="1:27" ht="13.5">
      <c r="A98" s="227" t="s">
        <v>313</v>
      </c>
      <c r="B98" s="138"/>
      <c r="C98" s="361">
        <f aca="true" t="shared" si="12" ref="C98:Y98">SUM(C99:C101)</f>
        <v>0</v>
      </c>
      <c r="D98" s="161">
        <f t="shared" si="12"/>
        <v>0</v>
      </c>
      <c r="E98" s="61">
        <f t="shared" si="12"/>
        <v>0</v>
      </c>
      <c r="F98" s="61">
        <f t="shared" si="12"/>
        <v>0</v>
      </c>
      <c r="G98" s="61">
        <f t="shared" si="12"/>
        <v>0</v>
      </c>
      <c r="H98" s="61">
        <f t="shared" si="12"/>
        <v>0</v>
      </c>
      <c r="I98" s="61">
        <f t="shared" si="12"/>
        <v>0</v>
      </c>
      <c r="J98" s="61">
        <f t="shared" si="12"/>
        <v>0</v>
      </c>
      <c r="K98" s="61">
        <f t="shared" si="12"/>
        <v>0</v>
      </c>
      <c r="L98" s="61">
        <f t="shared" si="12"/>
        <v>0</v>
      </c>
      <c r="M98" s="61">
        <f t="shared" si="12"/>
        <v>0</v>
      </c>
      <c r="N98" s="61">
        <f t="shared" si="12"/>
        <v>0</v>
      </c>
      <c r="O98" s="61">
        <f t="shared" si="12"/>
        <v>0</v>
      </c>
      <c r="P98" s="61">
        <f t="shared" si="12"/>
        <v>0</v>
      </c>
      <c r="Q98" s="61">
        <f t="shared" si="12"/>
        <v>0</v>
      </c>
      <c r="R98" s="61">
        <f t="shared" si="12"/>
        <v>0</v>
      </c>
      <c r="S98" s="61">
        <f t="shared" si="12"/>
        <v>0</v>
      </c>
      <c r="T98" s="61">
        <f t="shared" si="12"/>
        <v>0</v>
      </c>
      <c r="U98" s="61">
        <f t="shared" si="12"/>
        <v>0</v>
      </c>
      <c r="V98" s="61">
        <f t="shared" si="12"/>
        <v>0</v>
      </c>
      <c r="W98" s="61">
        <f t="shared" si="12"/>
        <v>0</v>
      </c>
      <c r="X98" s="61">
        <f t="shared" si="12"/>
        <v>0</v>
      </c>
      <c r="Y98" s="61">
        <f t="shared" si="12"/>
        <v>0</v>
      </c>
      <c r="Z98" s="142">
        <f>+IF(X98&lt;&gt;0,+(Y98/X98)*100,0)</f>
        <v>0</v>
      </c>
      <c r="AA98" s="160">
        <f>SUM(AA99:AA101)</f>
        <v>0</v>
      </c>
    </row>
    <row r="99" spans="1:27" ht="13.5">
      <c r="A99" s="382" t="s">
        <v>403</v>
      </c>
      <c r="B99" s="138"/>
      <c r="C99" s="361"/>
      <c r="D99" s="161"/>
      <c r="E99" s="61"/>
      <c r="F99" s="61"/>
      <c r="G99" s="61"/>
      <c r="H99" s="61"/>
      <c r="I99" s="61"/>
      <c r="J99" s="61"/>
      <c r="K99" s="61"/>
      <c r="L99" s="61"/>
      <c r="M99" s="61"/>
      <c r="N99" s="61"/>
      <c r="O99" s="61"/>
      <c r="P99" s="61"/>
      <c r="Q99" s="61"/>
      <c r="R99" s="61"/>
      <c r="S99" s="61"/>
      <c r="T99" s="61"/>
      <c r="U99" s="61"/>
      <c r="V99" s="61"/>
      <c r="W99" s="61"/>
      <c r="X99" s="61"/>
      <c r="Y99" s="61"/>
      <c r="Z99" s="142"/>
      <c r="AA99" s="160"/>
    </row>
    <row r="100" spans="1:27" ht="13.5">
      <c r="A100" s="382" t="s">
        <v>404</v>
      </c>
      <c r="B100" s="138"/>
      <c r="C100" s="361"/>
      <c r="D100" s="161"/>
      <c r="E100" s="61"/>
      <c r="F100" s="61"/>
      <c r="G100" s="61"/>
      <c r="H100" s="61"/>
      <c r="I100" s="61"/>
      <c r="J100" s="61"/>
      <c r="K100" s="61"/>
      <c r="L100" s="61"/>
      <c r="M100" s="61"/>
      <c r="N100" s="61"/>
      <c r="O100" s="61"/>
      <c r="P100" s="61"/>
      <c r="Q100" s="61"/>
      <c r="R100" s="61"/>
      <c r="S100" s="61"/>
      <c r="T100" s="61"/>
      <c r="U100" s="61"/>
      <c r="V100" s="61"/>
      <c r="W100" s="61"/>
      <c r="X100" s="61"/>
      <c r="Y100" s="61"/>
      <c r="Z100" s="142"/>
      <c r="AA100" s="160"/>
    </row>
    <row r="101" spans="1:27" ht="13.5">
      <c r="A101" s="382" t="s">
        <v>343</v>
      </c>
      <c r="B101" s="138"/>
      <c r="C101" s="361"/>
      <c r="D101" s="161"/>
      <c r="E101" s="61"/>
      <c r="F101" s="61"/>
      <c r="G101" s="61"/>
      <c r="H101" s="61"/>
      <c r="I101" s="61"/>
      <c r="J101" s="61"/>
      <c r="K101" s="61"/>
      <c r="L101" s="61"/>
      <c r="M101" s="61"/>
      <c r="N101" s="61"/>
      <c r="O101" s="61"/>
      <c r="P101" s="61"/>
      <c r="Q101" s="61"/>
      <c r="R101" s="61"/>
      <c r="S101" s="61"/>
      <c r="T101" s="61"/>
      <c r="U101" s="61"/>
      <c r="V101" s="61"/>
      <c r="W101" s="61"/>
      <c r="X101" s="61"/>
      <c r="Y101" s="61"/>
      <c r="Z101" s="142"/>
      <c r="AA101" s="160"/>
    </row>
    <row r="102" spans="1:27" ht="4.5" customHeight="1">
      <c r="A102" s="147"/>
      <c r="B102" s="138"/>
      <c r="C102" s="383"/>
      <c r="D102" s="318"/>
      <c r="E102" s="61"/>
      <c r="F102" s="60"/>
      <c r="G102" s="361"/>
      <c r="H102" s="61"/>
      <c r="I102" s="61"/>
      <c r="J102" s="60"/>
      <c r="K102" s="361"/>
      <c r="L102" s="61"/>
      <c r="M102" s="61"/>
      <c r="N102" s="60"/>
      <c r="O102" s="361"/>
      <c r="P102" s="61"/>
      <c r="Q102" s="61"/>
      <c r="R102" s="60"/>
      <c r="S102" s="361"/>
      <c r="T102" s="61"/>
      <c r="U102" s="61"/>
      <c r="V102" s="61"/>
      <c r="W102" s="60"/>
      <c r="X102" s="361"/>
      <c r="Y102" s="61"/>
      <c r="Z102" s="142"/>
      <c r="AA102" s="63"/>
    </row>
    <row r="103" spans="1:27" ht="13.5">
      <c r="A103" s="148" t="s">
        <v>315</v>
      </c>
      <c r="B103" s="138"/>
      <c r="C103" s="384">
        <f aca="true" t="shared" si="13" ref="C103:Y103">SUM(C104:C108)</f>
        <v>0</v>
      </c>
      <c r="D103" s="385">
        <f t="shared" si="13"/>
        <v>0</v>
      </c>
      <c r="E103" s="386">
        <f t="shared" si="13"/>
        <v>0</v>
      </c>
      <c r="F103" s="387">
        <f t="shared" si="13"/>
        <v>0</v>
      </c>
      <c r="G103" s="388">
        <f t="shared" si="13"/>
        <v>0</v>
      </c>
      <c r="H103" s="386">
        <f t="shared" si="13"/>
        <v>0</v>
      </c>
      <c r="I103" s="386">
        <f t="shared" si="13"/>
        <v>0</v>
      </c>
      <c r="J103" s="387">
        <f t="shared" si="13"/>
        <v>0</v>
      </c>
      <c r="K103" s="388">
        <f t="shared" si="13"/>
        <v>0</v>
      </c>
      <c r="L103" s="386">
        <f t="shared" si="13"/>
        <v>0</v>
      </c>
      <c r="M103" s="386">
        <f t="shared" si="13"/>
        <v>0</v>
      </c>
      <c r="N103" s="387">
        <f t="shared" si="13"/>
        <v>0</v>
      </c>
      <c r="O103" s="388">
        <f t="shared" si="13"/>
        <v>0</v>
      </c>
      <c r="P103" s="386">
        <f t="shared" si="13"/>
        <v>0</v>
      </c>
      <c r="Q103" s="386">
        <f t="shared" si="13"/>
        <v>0</v>
      </c>
      <c r="R103" s="387">
        <f t="shared" si="13"/>
        <v>0</v>
      </c>
      <c r="S103" s="388">
        <f t="shared" si="13"/>
        <v>0</v>
      </c>
      <c r="T103" s="386">
        <f t="shared" si="13"/>
        <v>0</v>
      </c>
      <c r="U103" s="386">
        <f t="shared" si="13"/>
        <v>0</v>
      </c>
      <c r="V103" s="386">
        <f t="shared" si="13"/>
        <v>0</v>
      </c>
      <c r="W103" s="387">
        <f t="shared" si="13"/>
        <v>0</v>
      </c>
      <c r="X103" s="388">
        <f t="shared" si="13"/>
        <v>0</v>
      </c>
      <c r="Y103" s="386">
        <f t="shared" si="13"/>
        <v>0</v>
      </c>
      <c r="Z103" s="389">
        <f>+IF(X103&lt;&gt;0,+(Y103/X103)*100,0)</f>
        <v>0</v>
      </c>
      <c r="AA103" s="390">
        <f>SUM(AA104:AA108)</f>
        <v>0</v>
      </c>
    </row>
    <row r="104" spans="1:27" ht="13.5">
      <c r="A104" s="227" t="s">
        <v>405</v>
      </c>
      <c r="B104" s="138"/>
      <c r="C104" s="361"/>
      <c r="D104" s="161"/>
      <c r="E104" s="61"/>
      <c r="F104" s="61"/>
      <c r="G104" s="61"/>
      <c r="H104" s="61"/>
      <c r="I104" s="61"/>
      <c r="J104" s="61"/>
      <c r="K104" s="61"/>
      <c r="L104" s="61"/>
      <c r="M104" s="61"/>
      <c r="N104" s="61"/>
      <c r="O104" s="61"/>
      <c r="P104" s="61"/>
      <c r="Q104" s="61"/>
      <c r="R104" s="61"/>
      <c r="S104" s="61"/>
      <c r="T104" s="61"/>
      <c r="U104" s="61"/>
      <c r="V104" s="61"/>
      <c r="W104" s="61"/>
      <c r="X104" s="61"/>
      <c r="Y104" s="61"/>
      <c r="Z104" s="142"/>
      <c r="AA104" s="160"/>
    </row>
    <row r="105" spans="1:27" ht="13.5">
      <c r="A105" s="229" t="s">
        <v>406</v>
      </c>
      <c r="B105" s="138"/>
      <c r="C105" s="361"/>
      <c r="D105" s="161"/>
      <c r="E105" s="61"/>
      <c r="F105" s="61"/>
      <c r="G105" s="61"/>
      <c r="H105" s="61"/>
      <c r="I105" s="61"/>
      <c r="J105" s="61"/>
      <c r="K105" s="61"/>
      <c r="L105" s="61"/>
      <c r="M105" s="61"/>
      <c r="N105" s="61"/>
      <c r="O105" s="61"/>
      <c r="P105" s="61"/>
      <c r="Q105" s="61"/>
      <c r="R105" s="61"/>
      <c r="S105" s="61"/>
      <c r="T105" s="61"/>
      <c r="U105" s="61"/>
      <c r="V105" s="61"/>
      <c r="W105" s="61"/>
      <c r="X105" s="61"/>
      <c r="Y105" s="61"/>
      <c r="Z105" s="142"/>
      <c r="AA105" s="160"/>
    </row>
    <row r="106" spans="1:27" ht="13.5">
      <c r="A106" s="227" t="s">
        <v>407</v>
      </c>
      <c r="B106" s="138"/>
      <c r="C106" s="361"/>
      <c r="D106" s="161"/>
      <c r="E106" s="61"/>
      <c r="F106" s="61"/>
      <c r="G106" s="61"/>
      <c r="H106" s="61"/>
      <c r="I106" s="61"/>
      <c r="J106" s="61"/>
      <c r="K106" s="61"/>
      <c r="L106" s="61"/>
      <c r="M106" s="61"/>
      <c r="N106" s="61"/>
      <c r="O106" s="61"/>
      <c r="P106" s="61"/>
      <c r="Q106" s="61"/>
      <c r="R106" s="61"/>
      <c r="S106" s="61"/>
      <c r="T106" s="61"/>
      <c r="U106" s="61"/>
      <c r="V106" s="61"/>
      <c r="W106" s="61"/>
      <c r="X106" s="61"/>
      <c r="Y106" s="61"/>
      <c r="Z106" s="142"/>
      <c r="AA106" s="160"/>
    </row>
    <row r="107" spans="1:27" ht="13.5">
      <c r="A107" s="227" t="s">
        <v>408</v>
      </c>
      <c r="B107" s="138"/>
      <c r="C107" s="361"/>
      <c r="D107" s="161"/>
      <c r="E107" s="61"/>
      <c r="F107" s="61"/>
      <c r="G107" s="61"/>
      <c r="H107" s="61"/>
      <c r="I107" s="61"/>
      <c r="J107" s="61"/>
      <c r="K107" s="61"/>
      <c r="L107" s="61"/>
      <c r="M107" s="61"/>
      <c r="N107" s="61"/>
      <c r="O107" s="61"/>
      <c r="P107" s="61"/>
      <c r="Q107" s="61"/>
      <c r="R107" s="61"/>
      <c r="S107" s="61"/>
      <c r="T107" s="61"/>
      <c r="U107" s="61"/>
      <c r="V107" s="61"/>
      <c r="W107" s="61"/>
      <c r="X107" s="61"/>
      <c r="Y107" s="61"/>
      <c r="Z107" s="142"/>
      <c r="AA107" s="160"/>
    </row>
    <row r="108" spans="1:27" ht="13.5">
      <c r="A108" s="229" t="s">
        <v>409</v>
      </c>
      <c r="B108" s="138"/>
      <c r="C108" s="361"/>
      <c r="D108" s="161"/>
      <c r="E108" s="61"/>
      <c r="F108" s="61"/>
      <c r="G108" s="61"/>
      <c r="H108" s="61"/>
      <c r="I108" s="61"/>
      <c r="J108" s="61"/>
      <c r="K108" s="61"/>
      <c r="L108" s="61"/>
      <c r="M108" s="61"/>
      <c r="N108" s="61"/>
      <c r="O108" s="61"/>
      <c r="P108" s="61"/>
      <c r="Q108" s="61"/>
      <c r="R108" s="61"/>
      <c r="S108" s="61"/>
      <c r="T108" s="61"/>
      <c r="U108" s="61"/>
      <c r="V108" s="61"/>
      <c r="W108" s="61"/>
      <c r="X108" s="61"/>
      <c r="Y108" s="61"/>
      <c r="Z108" s="142"/>
      <c r="AA108" s="160"/>
    </row>
    <row r="109" spans="1:27" ht="4.5" customHeight="1">
      <c r="A109" s="391"/>
      <c r="B109" s="138"/>
      <c r="C109" s="383"/>
      <c r="D109" s="318"/>
      <c r="E109" s="61"/>
      <c r="F109" s="60"/>
      <c r="G109" s="361"/>
      <c r="H109" s="61"/>
      <c r="I109" s="61"/>
      <c r="J109" s="60"/>
      <c r="K109" s="361"/>
      <c r="L109" s="61"/>
      <c r="M109" s="61"/>
      <c r="N109" s="60"/>
      <c r="O109" s="361"/>
      <c r="P109" s="61"/>
      <c r="Q109" s="61"/>
      <c r="R109" s="60"/>
      <c r="S109" s="361"/>
      <c r="T109" s="61"/>
      <c r="U109" s="61"/>
      <c r="V109" s="61"/>
      <c r="W109" s="60"/>
      <c r="X109" s="361"/>
      <c r="Y109" s="61"/>
      <c r="Z109" s="142"/>
      <c r="AA109" s="63"/>
    </row>
    <row r="110" spans="1:27" ht="13.5">
      <c r="A110" s="392" t="s">
        <v>318</v>
      </c>
      <c r="B110" s="138"/>
      <c r="C110" s="379">
        <f aca="true" t="shared" si="14" ref="C110:Y110">+C111+C114</f>
        <v>0</v>
      </c>
      <c r="D110" s="380">
        <f t="shared" si="14"/>
        <v>0</v>
      </c>
      <c r="E110" s="102">
        <f t="shared" si="14"/>
        <v>0</v>
      </c>
      <c r="F110" s="101">
        <f t="shared" si="14"/>
        <v>0</v>
      </c>
      <c r="G110" s="381">
        <f t="shared" si="14"/>
        <v>0</v>
      </c>
      <c r="H110" s="102">
        <f t="shared" si="14"/>
        <v>0</v>
      </c>
      <c r="I110" s="102">
        <f t="shared" si="14"/>
        <v>0</v>
      </c>
      <c r="J110" s="101">
        <f t="shared" si="14"/>
        <v>0</v>
      </c>
      <c r="K110" s="381">
        <f t="shared" si="14"/>
        <v>0</v>
      </c>
      <c r="L110" s="102">
        <f t="shared" si="14"/>
        <v>0</v>
      </c>
      <c r="M110" s="102">
        <f t="shared" si="14"/>
        <v>0</v>
      </c>
      <c r="N110" s="101">
        <f t="shared" si="14"/>
        <v>0</v>
      </c>
      <c r="O110" s="381">
        <f t="shared" si="14"/>
        <v>0</v>
      </c>
      <c r="P110" s="102">
        <f t="shared" si="14"/>
        <v>0</v>
      </c>
      <c r="Q110" s="102">
        <f t="shared" si="14"/>
        <v>0</v>
      </c>
      <c r="R110" s="101">
        <f t="shared" si="14"/>
        <v>0</v>
      </c>
      <c r="S110" s="381">
        <f t="shared" si="14"/>
        <v>0</v>
      </c>
      <c r="T110" s="102">
        <f t="shared" si="14"/>
        <v>0</v>
      </c>
      <c r="U110" s="102">
        <f t="shared" si="14"/>
        <v>0</v>
      </c>
      <c r="V110" s="102">
        <f t="shared" si="14"/>
        <v>0</v>
      </c>
      <c r="W110" s="101">
        <f t="shared" si="14"/>
        <v>0</v>
      </c>
      <c r="X110" s="381">
        <f t="shared" si="14"/>
        <v>0</v>
      </c>
      <c r="Y110" s="102">
        <f t="shared" si="14"/>
        <v>0</v>
      </c>
      <c r="Z110" s="139">
        <f>+IF(X110&lt;&gt;0,+(Y110/X110)*100,0)</f>
        <v>0</v>
      </c>
      <c r="AA110" s="104">
        <f>+AA111+AA114</f>
        <v>0</v>
      </c>
    </row>
    <row r="111" spans="1:27" ht="13.5">
      <c r="A111" s="227" t="s">
        <v>316</v>
      </c>
      <c r="B111" s="138"/>
      <c r="C111" s="359">
        <f aca="true" t="shared" si="15" ref="C111:Y111">SUM(C112:C113)</f>
        <v>0</v>
      </c>
      <c r="D111" s="360">
        <f t="shared" si="15"/>
        <v>0</v>
      </c>
      <c r="E111" s="321">
        <f t="shared" si="15"/>
        <v>0</v>
      </c>
      <c r="F111" s="321">
        <f t="shared" si="15"/>
        <v>0</v>
      </c>
      <c r="G111" s="321">
        <f t="shared" si="15"/>
        <v>0</v>
      </c>
      <c r="H111" s="321">
        <f t="shared" si="15"/>
        <v>0</v>
      </c>
      <c r="I111" s="321">
        <f t="shared" si="15"/>
        <v>0</v>
      </c>
      <c r="J111" s="321">
        <f t="shared" si="15"/>
        <v>0</v>
      </c>
      <c r="K111" s="321">
        <f t="shared" si="15"/>
        <v>0</v>
      </c>
      <c r="L111" s="321">
        <f t="shared" si="15"/>
        <v>0</v>
      </c>
      <c r="M111" s="321">
        <f t="shared" si="15"/>
        <v>0</v>
      </c>
      <c r="N111" s="321">
        <f t="shared" si="15"/>
        <v>0</v>
      </c>
      <c r="O111" s="321">
        <f t="shared" si="15"/>
        <v>0</v>
      </c>
      <c r="P111" s="321">
        <f t="shared" si="15"/>
        <v>0</v>
      </c>
      <c r="Q111" s="321">
        <f t="shared" si="15"/>
        <v>0</v>
      </c>
      <c r="R111" s="321">
        <f t="shared" si="15"/>
        <v>0</v>
      </c>
      <c r="S111" s="321">
        <f t="shared" si="15"/>
        <v>0</v>
      </c>
      <c r="T111" s="321">
        <f t="shared" si="15"/>
        <v>0</v>
      </c>
      <c r="U111" s="321">
        <f t="shared" si="15"/>
        <v>0</v>
      </c>
      <c r="V111" s="321">
        <f t="shared" si="15"/>
        <v>0</v>
      </c>
      <c r="W111" s="321">
        <f t="shared" si="15"/>
        <v>0</v>
      </c>
      <c r="X111" s="321">
        <f t="shared" si="15"/>
        <v>0</v>
      </c>
      <c r="Y111" s="321">
        <f t="shared" si="15"/>
        <v>0</v>
      </c>
      <c r="Z111" s="356">
        <f>+IF(X111&lt;&gt;0,+(Y111/X111)*100,0)</f>
        <v>0</v>
      </c>
      <c r="AA111" s="362">
        <f>SUM(AA112:AA113)</f>
        <v>0</v>
      </c>
    </row>
    <row r="112" spans="1:27" ht="13.5">
      <c r="A112" s="382" t="s">
        <v>410</v>
      </c>
      <c r="B112" s="138"/>
      <c r="C112" s="361"/>
      <c r="D112" s="161"/>
      <c r="E112" s="61"/>
      <c r="F112" s="61"/>
      <c r="G112" s="61"/>
      <c r="H112" s="61"/>
      <c r="I112" s="61"/>
      <c r="J112" s="61"/>
      <c r="K112" s="61"/>
      <c r="L112" s="61"/>
      <c r="M112" s="61"/>
      <c r="N112" s="61"/>
      <c r="O112" s="61"/>
      <c r="P112" s="61"/>
      <c r="Q112" s="61"/>
      <c r="R112" s="61"/>
      <c r="S112" s="61"/>
      <c r="T112" s="61"/>
      <c r="U112" s="61"/>
      <c r="V112" s="61"/>
      <c r="W112" s="61"/>
      <c r="X112" s="61"/>
      <c r="Y112" s="61"/>
      <c r="Z112" s="142"/>
      <c r="AA112" s="160"/>
    </row>
    <row r="113" spans="1:27" ht="13.5">
      <c r="A113" s="382" t="s">
        <v>411</v>
      </c>
      <c r="B113" s="138"/>
      <c r="C113" s="361"/>
      <c r="D113" s="161"/>
      <c r="E113" s="61"/>
      <c r="F113" s="61"/>
      <c r="G113" s="61"/>
      <c r="H113" s="61"/>
      <c r="I113" s="61"/>
      <c r="J113" s="61"/>
      <c r="K113" s="61"/>
      <c r="L113" s="61"/>
      <c r="M113" s="61"/>
      <c r="N113" s="61"/>
      <c r="O113" s="61"/>
      <c r="P113" s="61"/>
      <c r="Q113" s="61"/>
      <c r="R113" s="61"/>
      <c r="S113" s="61"/>
      <c r="T113" s="61"/>
      <c r="U113" s="61"/>
      <c r="V113" s="61"/>
      <c r="W113" s="61"/>
      <c r="X113" s="61"/>
      <c r="Y113" s="61"/>
      <c r="Z113" s="142"/>
      <c r="AA113" s="160"/>
    </row>
    <row r="114" spans="1:27" ht="13.5">
      <c r="A114" s="227" t="s">
        <v>317</v>
      </c>
      <c r="B114" s="138"/>
      <c r="C114" s="361">
        <f aca="true" t="shared" si="16" ref="C114:Y114">SUM(C115:C116)</f>
        <v>0</v>
      </c>
      <c r="D114" s="161">
        <f t="shared" si="16"/>
        <v>0</v>
      </c>
      <c r="E114" s="61">
        <f t="shared" si="16"/>
        <v>0</v>
      </c>
      <c r="F114" s="61">
        <f t="shared" si="16"/>
        <v>0</v>
      </c>
      <c r="G114" s="61">
        <f t="shared" si="16"/>
        <v>0</v>
      </c>
      <c r="H114" s="61">
        <f t="shared" si="16"/>
        <v>0</v>
      </c>
      <c r="I114" s="61">
        <f t="shared" si="16"/>
        <v>0</v>
      </c>
      <c r="J114" s="61">
        <f t="shared" si="16"/>
        <v>0</v>
      </c>
      <c r="K114" s="61">
        <f t="shared" si="16"/>
        <v>0</v>
      </c>
      <c r="L114" s="61">
        <f t="shared" si="16"/>
        <v>0</v>
      </c>
      <c r="M114" s="61">
        <f t="shared" si="16"/>
        <v>0</v>
      </c>
      <c r="N114" s="61">
        <f t="shared" si="16"/>
        <v>0</v>
      </c>
      <c r="O114" s="61">
        <f t="shared" si="16"/>
        <v>0</v>
      </c>
      <c r="P114" s="61">
        <f t="shared" si="16"/>
        <v>0</v>
      </c>
      <c r="Q114" s="61">
        <f t="shared" si="16"/>
        <v>0</v>
      </c>
      <c r="R114" s="61">
        <f t="shared" si="16"/>
        <v>0</v>
      </c>
      <c r="S114" s="61">
        <f t="shared" si="16"/>
        <v>0</v>
      </c>
      <c r="T114" s="61">
        <f t="shared" si="16"/>
        <v>0</v>
      </c>
      <c r="U114" s="61">
        <f t="shared" si="16"/>
        <v>0</v>
      </c>
      <c r="V114" s="61">
        <f t="shared" si="16"/>
        <v>0</v>
      </c>
      <c r="W114" s="61">
        <f t="shared" si="16"/>
        <v>0</v>
      </c>
      <c r="X114" s="61">
        <f t="shared" si="16"/>
        <v>0</v>
      </c>
      <c r="Y114" s="61">
        <f t="shared" si="16"/>
        <v>0</v>
      </c>
      <c r="Z114" s="142">
        <f>+IF(X114&lt;&gt;0,+(Y114/X114)*100,0)</f>
        <v>0</v>
      </c>
      <c r="AA114" s="160">
        <f>SUM(AA115:AA116)</f>
        <v>0</v>
      </c>
    </row>
    <row r="115" spans="1:27" ht="13.5">
      <c r="A115" s="382" t="s">
        <v>410</v>
      </c>
      <c r="B115" s="138"/>
      <c r="C115" s="361"/>
      <c r="D115" s="161"/>
      <c r="E115" s="61"/>
      <c r="F115" s="61"/>
      <c r="G115" s="61"/>
      <c r="H115" s="61"/>
      <c r="I115" s="61"/>
      <c r="J115" s="61"/>
      <c r="K115" s="61"/>
      <c r="L115" s="61"/>
      <c r="M115" s="61"/>
      <c r="N115" s="61"/>
      <c r="O115" s="61"/>
      <c r="P115" s="61"/>
      <c r="Q115" s="61"/>
      <c r="R115" s="61"/>
      <c r="S115" s="61"/>
      <c r="T115" s="61"/>
      <c r="U115" s="61"/>
      <c r="V115" s="61"/>
      <c r="W115" s="61"/>
      <c r="X115" s="61"/>
      <c r="Y115" s="61"/>
      <c r="Z115" s="142"/>
      <c r="AA115" s="160"/>
    </row>
    <row r="116" spans="1:27" ht="13.5">
      <c r="A116" s="382" t="s">
        <v>411</v>
      </c>
      <c r="B116" s="138"/>
      <c r="C116" s="361"/>
      <c r="D116" s="161"/>
      <c r="E116" s="61"/>
      <c r="F116" s="61"/>
      <c r="G116" s="61"/>
      <c r="H116" s="61"/>
      <c r="I116" s="61"/>
      <c r="J116" s="61"/>
      <c r="K116" s="61"/>
      <c r="L116" s="61"/>
      <c r="M116" s="61"/>
      <c r="N116" s="61"/>
      <c r="O116" s="61"/>
      <c r="P116" s="61"/>
      <c r="Q116" s="61"/>
      <c r="R116" s="61"/>
      <c r="S116" s="61"/>
      <c r="T116" s="61"/>
      <c r="U116" s="61"/>
      <c r="V116" s="61"/>
      <c r="W116" s="61"/>
      <c r="X116" s="61"/>
      <c r="Y116" s="61"/>
      <c r="Z116" s="142"/>
      <c r="AA116" s="160"/>
    </row>
    <row r="117" spans="1:27" ht="4.5" customHeight="1">
      <c r="A117" s="391"/>
      <c r="B117" s="138"/>
      <c r="C117" s="383"/>
      <c r="D117" s="318"/>
      <c r="E117" s="61"/>
      <c r="F117" s="60"/>
      <c r="G117" s="361"/>
      <c r="H117" s="61"/>
      <c r="I117" s="61"/>
      <c r="J117" s="60"/>
      <c r="K117" s="361"/>
      <c r="L117" s="61"/>
      <c r="M117" s="61"/>
      <c r="N117" s="60"/>
      <c r="O117" s="361"/>
      <c r="P117" s="61"/>
      <c r="Q117" s="61"/>
      <c r="R117" s="60"/>
      <c r="S117" s="361"/>
      <c r="T117" s="61"/>
      <c r="U117" s="61"/>
      <c r="V117" s="61"/>
      <c r="W117" s="60"/>
      <c r="X117" s="361"/>
      <c r="Y117" s="61"/>
      <c r="Z117" s="142"/>
      <c r="AA117" s="63"/>
    </row>
    <row r="118" spans="1:27" ht="13.5">
      <c r="A118" s="392" t="s">
        <v>320</v>
      </c>
      <c r="B118" s="138"/>
      <c r="C118" s="379">
        <f aca="true" t="shared" si="17" ref="C118:Y118">+C119+C131</f>
        <v>0</v>
      </c>
      <c r="D118" s="380">
        <f t="shared" si="17"/>
        <v>0</v>
      </c>
      <c r="E118" s="102">
        <f t="shared" si="17"/>
        <v>0</v>
      </c>
      <c r="F118" s="101">
        <f t="shared" si="17"/>
        <v>0</v>
      </c>
      <c r="G118" s="381">
        <f t="shared" si="17"/>
        <v>0</v>
      </c>
      <c r="H118" s="102">
        <f t="shared" si="17"/>
        <v>0</v>
      </c>
      <c r="I118" s="102">
        <f t="shared" si="17"/>
        <v>0</v>
      </c>
      <c r="J118" s="101">
        <f t="shared" si="17"/>
        <v>0</v>
      </c>
      <c r="K118" s="381">
        <f t="shared" si="17"/>
        <v>0</v>
      </c>
      <c r="L118" s="102">
        <f t="shared" si="17"/>
        <v>0</v>
      </c>
      <c r="M118" s="102">
        <f t="shared" si="17"/>
        <v>0</v>
      </c>
      <c r="N118" s="101">
        <f t="shared" si="17"/>
        <v>0</v>
      </c>
      <c r="O118" s="381">
        <f t="shared" si="17"/>
        <v>0</v>
      </c>
      <c r="P118" s="102">
        <f t="shared" si="17"/>
        <v>0</v>
      </c>
      <c r="Q118" s="102">
        <f t="shared" si="17"/>
        <v>0</v>
      </c>
      <c r="R118" s="101">
        <f t="shared" si="17"/>
        <v>0</v>
      </c>
      <c r="S118" s="381">
        <f t="shared" si="17"/>
        <v>0</v>
      </c>
      <c r="T118" s="102">
        <f t="shared" si="17"/>
        <v>0</v>
      </c>
      <c r="U118" s="102">
        <f t="shared" si="17"/>
        <v>0</v>
      </c>
      <c r="V118" s="102">
        <f t="shared" si="17"/>
        <v>0</v>
      </c>
      <c r="W118" s="101">
        <f t="shared" si="17"/>
        <v>0</v>
      </c>
      <c r="X118" s="381">
        <f t="shared" si="17"/>
        <v>0</v>
      </c>
      <c r="Y118" s="102">
        <f t="shared" si="17"/>
        <v>0</v>
      </c>
      <c r="Z118" s="139">
        <f>+IF(X118&lt;&gt;0,+(Y118/X118)*100,0)</f>
        <v>0</v>
      </c>
      <c r="AA118" s="104">
        <f>+AA119+AA131</f>
        <v>0</v>
      </c>
    </row>
    <row r="119" spans="1:27" ht="13.5">
      <c r="A119" s="227" t="s">
        <v>319</v>
      </c>
      <c r="B119" s="138"/>
      <c r="C119" s="359">
        <f aca="true" t="shared" si="18" ref="C119:Y119">SUM(C120:C130)</f>
        <v>0</v>
      </c>
      <c r="D119" s="360">
        <f t="shared" si="18"/>
        <v>0</v>
      </c>
      <c r="E119" s="321">
        <f t="shared" si="18"/>
        <v>0</v>
      </c>
      <c r="F119" s="321">
        <f t="shared" si="18"/>
        <v>0</v>
      </c>
      <c r="G119" s="321">
        <f t="shared" si="18"/>
        <v>0</v>
      </c>
      <c r="H119" s="321">
        <f t="shared" si="18"/>
        <v>0</v>
      </c>
      <c r="I119" s="321">
        <f t="shared" si="18"/>
        <v>0</v>
      </c>
      <c r="J119" s="321">
        <f t="shared" si="18"/>
        <v>0</v>
      </c>
      <c r="K119" s="321">
        <f t="shared" si="18"/>
        <v>0</v>
      </c>
      <c r="L119" s="321">
        <f t="shared" si="18"/>
        <v>0</v>
      </c>
      <c r="M119" s="321">
        <f t="shared" si="18"/>
        <v>0</v>
      </c>
      <c r="N119" s="321">
        <f t="shared" si="18"/>
        <v>0</v>
      </c>
      <c r="O119" s="321">
        <f t="shared" si="18"/>
        <v>0</v>
      </c>
      <c r="P119" s="321">
        <f t="shared" si="18"/>
        <v>0</v>
      </c>
      <c r="Q119" s="321">
        <f t="shared" si="18"/>
        <v>0</v>
      </c>
      <c r="R119" s="321">
        <f t="shared" si="18"/>
        <v>0</v>
      </c>
      <c r="S119" s="321">
        <f t="shared" si="18"/>
        <v>0</v>
      </c>
      <c r="T119" s="321">
        <f t="shared" si="18"/>
        <v>0</v>
      </c>
      <c r="U119" s="321">
        <f t="shared" si="18"/>
        <v>0</v>
      </c>
      <c r="V119" s="321">
        <f t="shared" si="18"/>
        <v>0</v>
      </c>
      <c r="W119" s="321">
        <f t="shared" si="18"/>
        <v>0</v>
      </c>
      <c r="X119" s="321">
        <f t="shared" si="18"/>
        <v>0</v>
      </c>
      <c r="Y119" s="321">
        <f t="shared" si="18"/>
        <v>0</v>
      </c>
      <c r="Z119" s="356">
        <f>+IF(X119&lt;&gt;0,+(Y119/X119)*100,0)</f>
        <v>0</v>
      </c>
      <c r="AA119" s="362">
        <f>SUM(AA120:AA130)</f>
        <v>0</v>
      </c>
    </row>
    <row r="120" spans="1:27" ht="13.5">
      <c r="A120" s="382" t="s">
        <v>412</v>
      </c>
      <c r="B120" s="138"/>
      <c r="C120" s="361"/>
      <c r="D120" s="161"/>
      <c r="E120" s="61"/>
      <c r="F120" s="61"/>
      <c r="G120" s="61"/>
      <c r="H120" s="61"/>
      <c r="I120" s="61"/>
      <c r="J120" s="61"/>
      <c r="K120" s="61"/>
      <c r="L120" s="61"/>
      <c r="M120" s="61"/>
      <c r="N120" s="61"/>
      <c r="O120" s="61"/>
      <c r="P120" s="61"/>
      <c r="Q120" s="61"/>
      <c r="R120" s="61"/>
      <c r="S120" s="61"/>
      <c r="T120" s="61"/>
      <c r="U120" s="61"/>
      <c r="V120" s="61"/>
      <c r="W120" s="61"/>
      <c r="X120" s="61"/>
      <c r="Y120" s="61"/>
      <c r="Z120" s="142"/>
      <c r="AA120" s="160"/>
    </row>
    <row r="121" spans="1:27" ht="13.5">
      <c r="A121" s="382" t="s">
        <v>413</v>
      </c>
      <c r="B121" s="138"/>
      <c r="C121" s="361"/>
      <c r="D121" s="161"/>
      <c r="E121" s="61"/>
      <c r="F121" s="61"/>
      <c r="G121" s="61"/>
      <c r="H121" s="61"/>
      <c r="I121" s="61"/>
      <c r="J121" s="61"/>
      <c r="K121" s="61"/>
      <c r="L121" s="61"/>
      <c r="M121" s="61"/>
      <c r="N121" s="61"/>
      <c r="O121" s="61"/>
      <c r="P121" s="61"/>
      <c r="Q121" s="61"/>
      <c r="R121" s="61"/>
      <c r="S121" s="61"/>
      <c r="T121" s="61"/>
      <c r="U121" s="61"/>
      <c r="V121" s="61"/>
      <c r="W121" s="61"/>
      <c r="X121" s="61"/>
      <c r="Y121" s="61"/>
      <c r="Z121" s="142"/>
      <c r="AA121" s="160"/>
    </row>
    <row r="122" spans="1:27" ht="13.5">
      <c r="A122" s="382" t="s">
        <v>414</v>
      </c>
      <c r="B122" s="138"/>
      <c r="C122" s="361"/>
      <c r="D122" s="161"/>
      <c r="E122" s="61"/>
      <c r="F122" s="61"/>
      <c r="G122" s="61"/>
      <c r="H122" s="61"/>
      <c r="I122" s="61"/>
      <c r="J122" s="61"/>
      <c r="K122" s="61"/>
      <c r="L122" s="61"/>
      <c r="M122" s="61"/>
      <c r="N122" s="61"/>
      <c r="O122" s="61"/>
      <c r="P122" s="61"/>
      <c r="Q122" s="61"/>
      <c r="R122" s="61"/>
      <c r="S122" s="61"/>
      <c r="T122" s="61"/>
      <c r="U122" s="61"/>
      <c r="V122" s="61"/>
      <c r="W122" s="61"/>
      <c r="X122" s="61"/>
      <c r="Y122" s="61"/>
      <c r="Z122" s="142"/>
      <c r="AA122" s="160"/>
    </row>
    <row r="123" spans="1:27" ht="13.5">
      <c r="A123" s="382" t="s">
        <v>415</v>
      </c>
      <c r="B123" s="138"/>
      <c r="C123" s="361"/>
      <c r="D123" s="161"/>
      <c r="E123" s="61"/>
      <c r="F123" s="61"/>
      <c r="G123" s="61"/>
      <c r="H123" s="61"/>
      <c r="I123" s="61"/>
      <c r="J123" s="61"/>
      <c r="K123" s="61"/>
      <c r="L123" s="61"/>
      <c r="M123" s="61"/>
      <c r="N123" s="61"/>
      <c r="O123" s="61"/>
      <c r="P123" s="61"/>
      <c r="Q123" s="61"/>
      <c r="R123" s="61"/>
      <c r="S123" s="61"/>
      <c r="T123" s="61"/>
      <c r="U123" s="61"/>
      <c r="V123" s="61"/>
      <c r="W123" s="61"/>
      <c r="X123" s="61"/>
      <c r="Y123" s="61"/>
      <c r="Z123" s="142"/>
      <c r="AA123" s="160"/>
    </row>
    <row r="124" spans="1:27" ht="13.5">
      <c r="A124" s="382" t="s">
        <v>416</v>
      </c>
      <c r="B124" s="138"/>
      <c r="C124" s="361"/>
      <c r="D124" s="161"/>
      <c r="E124" s="61"/>
      <c r="F124" s="61"/>
      <c r="G124" s="61"/>
      <c r="H124" s="61"/>
      <c r="I124" s="61"/>
      <c r="J124" s="61"/>
      <c r="K124" s="61"/>
      <c r="L124" s="61"/>
      <c r="M124" s="61"/>
      <c r="N124" s="61"/>
      <c r="O124" s="61"/>
      <c r="P124" s="61"/>
      <c r="Q124" s="61"/>
      <c r="R124" s="61"/>
      <c r="S124" s="61"/>
      <c r="T124" s="61"/>
      <c r="U124" s="61"/>
      <c r="V124" s="61"/>
      <c r="W124" s="61"/>
      <c r="X124" s="61"/>
      <c r="Y124" s="61"/>
      <c r="Z124" s="142"/>
      <c r="AA124" s="160"/>
    </row>
    <row r="125" spans="1:27" ht="13.5">
      <c r="A125" s="382" t="s">
        <v>417</v>
      </c>
      <c r="B125" s="138"/>
      <c r="C125" s="361"/>
      <c r="D125" s="161"/>
      <c r="E125" s="61"/>
      <c r="F125" s="61"/>
      <c r="G125" s="61"/>
      <c r="H125" s="61"/>
      <c r="I125" s="61"/>
      <c r="J125" s="61"/>
      <c r="K125" s="61"/>
      <c r="L125" s="61"/>
      <c r="M125" s="61"/>
      <c r="N125" s="61"/>
      <c r="O125" s="61"/>
      <c r="P125" s="61"/>
      <c r="Q125" s="61"/>
      <c r="R125" s="61"/>
      <c r="S125" s="61"/>
      <c r="T125" s="61"/>
      <c r="U125" s="61"/>
      <c r="V125" s="61"/>
      <c r="W125" s="61"/>
      <c r="X125" s="61"/>
      <c r="Y125" s="61"/>
      <c r="Z125" s="142"/>
      <c r="AA125" s="160"/>
    </row>
    <row r="126" spans="1:27" ht="13.5">
      <c r="A126" s="382" t="s">
        <v>418</v>
      </c>
      <c r="B126" s="138"/>
      <c r="C126" s="361"/>
      <c r="D126" s="161"/>
      <c r="E126" s="61"/>
      <c r="F126" s="61"/>
      <c r="G126" s="61"/>
      <c r="H126" s="61"/>
      <c r="I126" s="61"/>
      <c r="J126" s="61"/>
      <c r="K126" s="61"/>
      <c r="L126" s="61"/>
      <c r="M126" s="61"/>
      <c r="N126" s="61"/>
      <c r="O126" s="61"/>
      <c r="P126" s="61"/>
      <c r="Q126" s="61"/>
      <c r="R126" s="61"/>
      <c r="S126" s="61"/>
      <c r="T126" s="61"/>
      <c r="U126" s="61"/>
      <c r="V126" s="61"/>
      <c r="W126" s="61"/>
      <c r="X126" s="61"/>
      <c r="Y126" s="61"/>
      <c r="Z126" s="142"/>
      <c r="AA126" s="160"/>
    </row>
    <row r="127" spans="1:27" ht="13.5">
      <c r="A127" s="382" t="s">
        <v>419</v>
      </c>
      <c r="B127" s="138"/>
      <c r="C127" s="361"/>
      <c r="D127" s="161"/>
      <c r="E127" s="61"/>
      <c r="F127" s="61"/>
      <c r="G127" s="61"/>
      <c r="H127" s="61"/>
      <c r="I127" s="61"/>
      <c r="J127" s="61"/>
      <c r="K127" s="61"/>
      <c r="L127" s="61"/>
      <c r="M127" s="61"/>
      <c r="N127" s="61"/>
      <c r="O127" s="61"/>
      <c r="P127" s="61"/>
      <c r="Q127" s="61"/>
      <c r="R127" s="61"/>
      <c r="S127" s="61"/>
      <c r="T127" s="61"/>
      <c r="U127" s="61"/>
      <c r="V127" s="61"/>
      <c r="W127" s="61"/>
      <c r="X127" s="61"/>
      <c r="Y127" s="61"/>
      <c r="Z127" s="142"/>
      <c r="AA127" s="160"/>
    </row>
    <row r="128" spans="1:27" ht="13.5">
      <c r="A128" s="382" t="s">
        <v>420</v>
      </c>
      <c r="B128" s="138"/>
      <c r="C128" s="361"/>
      <c r="D128" s="161"/>
      <c r="E128" s="61"/>
      <c r="F128" s="61"/>
      <c r="G128" s="61"/>
      <c r="H128" s="61"/>
      <c r="I128" s="61"/>
      <c r="J128" s="61"/>
      <c r="K128" s="61"/>
      <c r="L128" s="61"/>
      <c r="M128" s="61"/>
      <c r="N128" s="61"/>
      <c r="O128" s="61"/>
      <c r="P128" s="61"/>
      <c r="Q128" s="61"/>
      <c r="R128" s="61"/>
      <c r="S128" s="61"/>
      <c r="T128" s="61"/>
      <c r="U128" s="61"/>
      <c r="V128" s="61"/>
      <c r="W128" s="61"/>
      <c r="X128" s="61"/>
      <c r="Y128" s="61"/>
      <c r="Z128" s="142"/>
      <c r="AA128" s="160"/>
    </row>
    <row r="129" spans="1:27" ht="13.5">
      <c r="A129" s="382" t="s">
        <v>421</v>
      </c>
      <c r="B129" s="138"/>
      <c r="C129" s="361"/>
      <c r="D129" s="161"/>
      <c r="E129" s="61"/>
      <c r="F129" s="61"/>
      <c r="G129" s="61"/>
      <c r="H129" s="61"/>
      <c r="I129" s="61"/>
      <c r="J129" s="61"/>
      <c r="K129" s="61"/>
      <c r="L129" s="61"/>
      <c r="M129" s="61"/>
      <c r="N129" s="61"/>
      <c r="O129" s="61"/>
      <c r="P129" s="61"/>
      <c r="Q129" s="61"/>
      <c r="R129" s="61"/>
      <c r="S129" s="61"/>
      <c r="T129" s="61"/>
      <c r="U129" s="61"/>
      <c r="V129" s="61"/>
      <c r="W129" s="61"/>
      <c r="X129" s="61"/>
      <c r="Y129" s="61"/>
      <c r="Z129" s="142"/>
      <c r="AA129" s="160"/>
    </row>
    <row r="130" spans="1:27" ht="13.5">
      <c r="A130" s="382" t="s">
        <v>343</v>
      </c>
      <c r="B130" s="138"/>
      <c r="C130" s="361"/>
      <c r="D130" s="161"/>
      <c r="E130" s="61"/>
      <c r="F130" s="61"/>
      <c r="G130" s="61"/>
      <c r="H130" s="61"/>
      <c r="I130" s="61"/>
      <c r="J130" s="61"/>
      <c r="K130" s="61"/>
      <c r="L130" s="61"/>
      <c r="M130" s="61"/>
      <c r="N130" s="61"/>
      <c r="O130" s="61"/>
      <c r="P130" s="61"/>
      <c r="Q130" s="61"/>
      <c r="R130" s="61"/>
      <c r="S130" s="61"/>
      <c r="T130" s="61"/>
      <c r="U130" s="61"/>
      <c r="V130" s="61"/>
      <c r="W130" s="61"/>
      <c r="X130" s="61"/>
      <c r="Y130" s="61"/>
      <c r="Z130" s="142"/>
      <c r="AA130" s="160"/>
    </row>
    <row r="131" spans="1:27" ht="13.5">
      <c r="A131" s="227" t="s">
        <v>86</v>
      </c>
      <c r="B131" s="138"/>
      <c r="C131" s="361">
        <f aca="true" t="shared" si="19" ref="C131:Y131">SUM(C132:C134)</f>
        <v>0</v>
      </c>
      <c r="D131" s="161">
        <f t="shared" si="19"/>
        <v>0</v>
      </c>
      <c r="E131" s="61">
        <f t="shared" si="19"/>
        <v>0</v>
      </c>
      <c r="F131" s="61">
        <f t="shared" si="19"/>
        <v>0</v>
      </c>
      <c r="G131" s="61">
        <f t="shared" si="19"/>
        <v>0</v>
      </c>
      <c r="H131" s="61">
        <f t="shared" si="19"/>
        <v>0</v>
      </c>
      <c r="I131" s="61">
        <f t="shared" si="19"/>
        <v>0</v>
      </c>
      <c r="J131" s="61">
        <f t="shared" si="19"/>
        <v>0</v>
      </c>
      <c r="K131" s="61">
        <f t="shared" si="19"/>
        <v>0</v>
      </c>
      <c r="L131" s="61">
        <f t="shared" si="19"/>
        <v>0</v>
      </c>
      <c r="M131" s="61">
        <f t="shared" si="19"/>
        <v>0</v>
      </c>
      <c r="N131" s="61">
        <f t="shared" si="19"/>
        <v>0</v>
      </c>
      <c r="O131" s="61">
        <f t="shared" si="19"/>
        <v>0</v>
      </c>
      <c r="P131" s="61">
        <f t="shared" si="19"/>
        <v>0</v>
      </c>
      <c r="Q131" s="61">
        <f t="shared" si="19"/>
        <v>0</v>
      </c>
      <c r="R131" s="61">
        <f t="shared" si="19"/>
        <v>0</v>
      </c>
      <c r="S131" s="61">
        <f t="shared" si="19"/>
        <v>0</v>
      </c>
      <c r="T131" s="61">
        <f t="shared" si="19"/>
        <v>0</v>
      </c>
      <c r="U131" s="61">
        <f t="shared" si="19"/>
        <v>0</v>
      </c>
      <c r="V131" s="61">
        <f t="shared" si="19"/>
        <v>0</v>
      </c>
      <c r="W131" s="61">
        <f t="shared" si="19"/>
        <v>0</v>
      </c>
      <c r="X131" s="61">
        <f t="shared" si="19"/>
        <v>0</v>
      </c>
      <c r="Y131" s="61">
        <f t="shared" si="19"/>
        <v>0</v>
      </c>
      <c r="Z131" s="142">
        <f>+IF(X131&lt;&gt;0,+(Y131/X131)*100,0)</f>
        <v>0</v>
      </c>
      <c r="AA131" s="160">
        <f>SUM(AA132:AA134)</f>
        <v>0</v>
      </c>
    </row>
    <row r="132" spans="1:27" ht="13.5">
      <c r="A132" s="382" t="s">
        <v>422</v>
      </c>
      <c r="B132" s="138"/>
      <c r="C132" s="361"/>
      <c r="D132" s="161"/>
      <c r="E132" s="61"/>
      <c r="F132" s="61"/>
      <c r="G132" s="61"/>
      <c r="H132" s="61"/>
      <c r="I132" s="61"/>
      <c r="J132" s="61"/>
      <c r="K132" s="61"/>
      <c r="L132" s="61"/>
      <c r="M132" s="61"/>
      <c r="N132" s="61"/>
      <c r="O132" s="61"/>
      <c r="P132" s="61"/>
      <c r="Q132" s="61"/>
      <c r="R132" s="61"/>
      <c r="S132" s="61"/>
      <c r="T132" s="61"/>
      <c r="U132" s="61"/>
      <c r="V132" s="61"/>
      <c r="W132" s="61"/>
      <c r="X132" s="61"/>
      <c r="Y132" s="61"/>
      <c r="Z132" s="142"/>
      <c r="AA132" s="160"/>
    </row>
    <row r="133" spans="1:27" ht="13.5">
      <c r="A133" s="382" t="s">
        <v>423</v>
      </c>
      <c r="B133" s="138"/>
      <c r="C133" s="361"/>
      <c r="D133" s="161"/>
      <c r="E133" s="61"/>
      <c r="F133" s="61"/>
      <c r="G133" s="61"/>
      <c r="H133" s="61"/>
      <c r="I133" s="61"/>
      <c r="J133" s="61"/>
      <c r="K133" s="61"/>
      <c r="L133" s="61"/>
      <c r="M133" s="61"/>
      <c r="N133" s="61"/>
      <c r="O133" s="61"/>
      <c r="P133" s="61"/>
      <c r="Q133" s="61"/>
      <c r="R133" s="61"/>
      <c r="S133" s="61"/>
      <c r="T133" s="61"/>
      <c r="U133" s="61"/>
      <c r="V133" s="61"/>
      <c r="W133" s="61"/>
      <c r="X133" s="61"/>
      <c r="Y133" s="61"/>
      <c r="Z133" s="142"/>
      <c r="AA133" s="160"/>
    </row>
    <row r="134" spans="1:27" ht="13.5">
      <c r="A134" s="382" t="s">
        <v>343</v>
      </c>
      <c r="B134" s="138"/>
      <c r="C134" s="361"/>
      <c r="D134" s="161"/>
      <c r="E134" s="61"/>
      <c r="F134" s="61"/>
      <c r="G134" s="61"/>
      <c r="H134" s="61"/>
      <c r="I134" s="61"/>
      <c r="J134" s="61"/>
      <c r="K134" s="61"/>
      <c r="L134" s="61"/>
      <c r="M134" s="61"/>
      <c r="N134" s="61"/>
      <c r="O134" s="61"/>
      <c r="P134" s="61"/>
      <c r="Q134" s="61"/>
      <c r="R134" s="61"/>
      <c r="S134" s="61"/>
      <c r="T134" s="61"/>
      <c r="U134" s="61"/>
      <c r="V134" s="61"/>
      <c r="W134" s="61"/>
      <c r="X134" s="61"/>
      <c r="Y134" s="61"/>
      <c r="Z134" s="142"/>
      <c r="AA134" s="160"/>
    </row>
    <row r="135" spans="1:27" ht="4.5" customHeight="1">
      <c r="A135" s="393"/>
      <c r="B135" s="138"/>
      <c r="C135" s="383"/>
      <c r="D135" s="318"/>
      <c r="E135" s="61"/>
      <c r="F135" s="60"/>
      <c r="G135" s="361"/>
      <c r="H135" s="61"/>
      <c r="I135" s="61"/>
      <c r="J135" s="60"/>
      <c r="K135" s="361"/>
      <c r="L135" s="61"/>
      <c r="M135" s="61"/>
      <c r="N135" s="60"/>
      <c r="O135" s="361"/>
      <c r="P135" s="61"/>
      <c r="Q135" s="61"/>
      <c r="R135" s="60"/>
      <c r="S135" s="361"/>
      <c r="T135" s="61"/>
      <c r="U135" s="61"/>
      <c r="V135" s="61"/>
      <c r="W135" s="60"/>
      <c r="X135" s="361"/>
      <c r="Y135" s="61"/>
      <c r="Z135" s="142"/>
      <c r="AA135" s="63"/>
    </row>
    <row r="136" spans="1:27" ht="13.5">
      <c r="A136" s="148" t="s">
        <v>321</v>
      </c>
      <c r="B136" s="138"/>
      <c r="C136" s="394">
        <f aca="true" t="shared" si="20" ref="C136:AA136">SUM(C137:C137)</f>
        <v>0</v>
      </c>
      <c r="D136" s="320">
        <f t="shared" si="20"/>
        <v>0</v>
      </c>
      <c r="E136" s="84">
        <f t="shared" si="20"/>
        <v>0</v>
      </c>
      <c r="F136" s="83">
        <f t="shared" si="20"/>
        <v>0</v>
      </c>
      <c r="G136" s="395">
        <f t="shared" si="20"/>
        <v>0</v>
      </c>
      <c r="H136" s="84">
        <f t="shared" si="20"/>
        <v>0</v>
      </c>
      <c r="I136" s="84">
        <f t="shared" si="20"/>
        <v>0</v>
      </c>
      <c r="J136" s="83">
        <f t="shared" si="20"/>
        <v>0</v>
      </c>
      <c r="K136" s="395">
        <f t="shared" si="20"/>
        <v>0</v>
      </c>
      <c r="L136" s="84">
        <f t="shared" si="20"/>
        <v>0</v>
      </c>
      <c r="M136" s="84">
        <f t="shared" si="20"/>
        <v>0</v>
      </c>
      <c r="N136" s="83">
        <f t="shared" si="20"/>
        <v>0</v>
      </c>
      <c r="O136" s="395">
        <f t="shared" si="20"/>
        <v>0</v>
      </c>
      <c r="P136" s="84">
        <f t="shared" si="20"/>
        <v>0</v>
      </c>
      <c r="Q136" s="84">
        <f t="shared" si="20"/>
        <v>0</v>
      </c>
      <c r="R136" s="83">
        <f t="shared" si="20"/>
        <v>0</v>
      </c>
      <c r="S136" s="395">
        <f t="shared" si="20"/>
        <v>0</v>
      </c>
      <c r="T136" s="84">
        <f t="shared" si="20"/>
        <v>0</v>
      </c>
      <c r="U136" s="84">
        <f t="shared" si="20"/>
        <v>0</v>
      </c>
      <c r="V136" s="84">
        <f t="shared" si="20"/>
        <v>0</v>
      </c>
      <c r="W136" s="83">
        <f t="shared" si="20"/>
        <v>0</v>
      </c>
      <c r="X136" s="395">
        <f t="shared" si="20"/>
        <v>0</v>
      </c>
      <c r="Y136" s="84">
        <f t="shared" si="20"/>
        <v>0</v>
      </c>
      <c r="Z136" s="396">
        <f>+IF(X136&lt;&gt;0,+(Y136/X136)*100,0)</f>
        <v>0</v>
      </c>
      <c r="AA136" s="86">
        <f t="shared" si="20"/>
        <v>0</v>
      </c>
    </row>
    <row r="137" spans="1:27" ht="13.5">
      <c r="A137" s="227" t="s">
        <v>321</v>
      </c>
      <c r="B137" s="138"/>
      <c r="C137" s="361"/>
      <c r="D137" s="161"/>
      <c r="E137" s="61"/>
      <c r="F137" s="61"/>
      <c r="G137" s="61"/>
      <c r="H137" s="61"/>
      <c r="I137" s="61"/>
      <c r="J137" s="61"/>
      <c r="K137" s="61"/>
      <c r="L137" s="61"/>
      <c r="M137" s="61"/>
      <c r="N137" s="61"/>
      <c r="O137" s="61"/>
      <c r="P137" s="61"/>
      <c r="Q137" s="61"/>
      <c r="R137" s="61"/>
      <c r="S137" s="61"/>
      <c r="T137" s="61"/>
      <c r="U137" s="61"/>
      <c r="V137" s="61"/>
      <c r="W137" s="61"/>
      <c r="X137" s="61"/>
      <c r="Y137" s="61"/>
      <c r="Z137" s="142"/>
      <c r="AA137" s="160"/>
    </row>
    <row r="138" spans="1:27" ht="4.5" customHeight="1">
      <c r="A138" s="147"/>
      <c r="B138" s="138"/>
      <c r="C138" s="383"/>
      <c r="D138" s="318"/>
      <c r="E138" s="61"/>
      <c r="F138" s="60"/>
      <c r="G138" s="361"/>
      <c r="H138" s="61"/>
      <c r="I138" s="61"/>
      <c r="J138" s="60"/>
      <c r="K138" s="361"/>
      <c r="L138" s="61"/>
      <c r="M138" s="61"/>
      <c r="N138" s="60"/>
      <c r="O138" s="361"/>
      <c r="P138" s="61"/>
      <c r="Q138" s="61"/>
      <c r="R138" s="60"/>
      <c r="S138" s="361"/>
      <c r="T138" s="61"/>
      <c r="U138" s="61"/>
      <c r="V138" s="61"/>
      <c r="W138" s="60"/>
      <c r="X138" s="361"/>
      <c r="Y138" s="61"/>
      <c r="Z138" s="142"/>
      <c r="AA138" s="63"/>
    </row>
    <row r="139" spans="1:27" ht="13.5">
      <c r="A139" s="148" t="s">
        <v>324</v>
      </c>
      <c r="B139" s="138"/>
      <c r="C139" s="394">
        <f aca="true" t="shared" si="21" ref="C139:Y139">+C140+C141</f>
        <v>0</v>
      </c>
      <c r="D139" s="320">
        <f t="shared" si="21"/>
        <v>0</v>
      </c>
      <c r="E139" s="84">
        <f t="shared" si="21"/>
        <v>0</v>
      </c>
      <c r="F139" s="83">
        <f t="shared" si="21"/>
        <v>0</v>
      </c>
      <c r="G139" s="395">
        <f t="shared" si="21"/>
        <v>0</v>
      </c>
      <c r="H139" s="84">
        <f t="shared" si="21"/>
        <v>0</v>
      </c>
      <c r="I139" s="84">
        <f t="shared" si="21"/>
        <v>0</v>
      </c>
      <c r="J139" s="83">
        <f t="shared" si="21"/>
        <v>0</v>
      </c>
      <c r="K139" s="395">
        <f t="shared" si="21"/>
        <v>0</v>
      </c>
      <c r="L139" s="84">
        <f t="shared" si="21"/>
        <v>0</v>
      </c>
      <c r="M139" s="84">
        <f t="shared" si="21"/>
        <v>0</v>
      </c>
      <c r="N139" s="83">
        <f t="shared" si="21"/>
        <v>0</v>
      </c>
      <c r="O139" s="395">
        <f t="shared" si="21"/>
        <v>0</v>
      </c>
      <c r="P139" s="84">
        <f t="shared" si="21"/>
        <v>0</v>
      </c>
      <c r="Q139" s="84">
        <f t="shared" si="21"/>
        <v>0</v>
      </c>
      <c r="R139" s="83">
        <f t="shared" si="21"/>
        <v>0</v>
      </c>
      <c r="S139" s="395">
        <f t="shared" si="21"/>
        <v>0</v>
      </c>
      <c r="T139" s="84">
        <f t="shared" si="21"/>
        <v>0</v>
      </c>
      <c r="U139" s="84">
        <f t="shared" si="21"/>
        <v>0</v>
      </c>
      <c r="V139" s="84">
        <f t="shared" si="21"/>
        <v>0</v>
      </c>
      <c r="W139" s="83">
        <f t="shared" si="21"/>
        <v>0</v>
      </c>
      <c r="X139" s="395">
        <f t="shared" si="21"/>
        <v>0</v>
      </c>
      <c r="Y139" s="84">
        <f t="shared" si="21"/>
        <v>0</v>
      </c>
      <c r="Z139" s="396">
        <f>+IF(X139&lt;&gt;0,+(Y139/X139)*100,0)</f>
        <v>0</v>
      </c>
      <c r="AA139" s="86">
        <f>+AA140+AA141</f>
        <v>0</v>
      </c>
    </row>
    <row r="140" spans="1:27" ht="13.5">
      <c r="A140" s="229" t="s">
        <v>322</v>
      </c>
      <c r="B140" s="138"/>
      <c r="C140" s="361"/>
      <c r="D140" s="161"/>
      <c r="E140" s="61"/>
      <c r="F140" s="61"/>
      <c r="G140" s="61"/>
      <c r="H140" s="61"/>
      <c r="I140" s="61"/>
      <c r="J140" s="61"/>
      <c r="K140" s="61"/>
      <c r="L140" s="61"/>
      <c r="M140" s="61"/>
      <c r="N140" s="61"/>
      <c r="O140" s="61"/>
      <c r="P140" s="61"/>
      <c r="Q140" s="61"/>
      <c r="R140" s="61"/>
      <c r="S140" s="61"/>
      <c r="T140" s="61"/>
      <c r="U140" s="61"/>
      <c r="V140" s="61"/>
      <c r="W140" s="61"/>
      <c r="X140" s="61"/>
      <c r="Y140" s="61"/>
      <c r="Z140" s="142"/>
      <c r="AA140" s="160"/>
    </row>
    <row r="141" spans="1:27" ht="13.5">
      <c r="A141" s="229" t="s">
        <v>323</v>
      </c>
      <c r="B141" s="138"/>
      <c r="C141" s="361">
        <f aca="true" t="shared" si="22" ref="C141:Y141">SUM(C142:C147)</f>
        <v>0</v>
      </c>
      <c r="D141" s="161">
        <f t="shared" si="22"/>
        <v>0</v>
      </c>
      <c r="E141" s="61">
        <f t="shared" si="22"/>
        <v>0</v>
      </c>
      <c r="F141" s="61">
        <f t="shared" si="22"/>
        <v>0</v>
      </c>
      <c r="G141" s="61">
        <f t="shared" si="22"/>
        <v>0</v>
      </c>
      <c r="H141" s="61">
        <f t="shared" si="22"/>
        <v>0</v>
      </c>
      <c r="I141" s="61">
        <f t="shared" si="22"/>
        <v>0</v>
      </c>
      <c r="J141" s="61">
        <f t="shared" si="22"/>
        <v>0</v>
      </c>
      <c r="K141" s="61">
        <f t="shared" si="22"/>
        <v>0</v>
      </c>
      <c r="L141" s="61">
        <f t="shared" si="22"/>
        <v>0</v>
      </c>
      <c r="M141" s="61">
        <f t="shared" si="22"/>
        <v>0</v>
      </c>
      <c r="N141" s="61">
        <f t="shared" si="22"/>
        <v>0</v>
      </c>
      <c r="O141" s="61">
        <f t="shared" si="22"/>
        <v>0</v>
      </c>
      <c r="P141" s="61">
        <f t="shared" si="22"/>
        <v>0</v>
      </c>
      <c r="Q141" s="61">
        <f t="shared" si="22"/>
        <v>0</v>
      </c>
      <c r="R141" s="61">
        <f t="shared" si="22"/>
        <v>0</v>
      </c>
      <c r="S141" s="61">
        <f t="shared" si="22"/>
        <v>0</v>
      </c>
      <c r="T141" s="61">
        <f t="shared" si="22"/>
        <v>0</v>
      </c>
      <c r="U141" s="61">
        <f t="shared" si="22"/>
        <v>0</v>
      </c>
      <c r="V141" s="61">
        <f t="shared" si="22"/>
        <v>0</v>
      </c>
      <c r="W141" s="61">
        <f t="shared" si="22"/>
        <v>0</v>
      </c>
      <c r="X141" s="61">
        <f t="shared" si="22"/>
        <v>0</v>
      </c>
      <c r="Y141" s="61">
        <f t="shared" si="22"/>
        <v>0</v>
      </c>
      <c r="Z141" s="142">
        <f>+IF(X141&lt;&gt;0,+(Y141/X141)*100,0)</f>
        <v>0</v>
      </c>
      <c r="AA141" s="160">
        <f>SUM(AA142:AA147)</f>
        <v>0</v>
      </c>
    </row>
    <row r="142" spans="1:27" ht="13.5">
      <c r="A142" s="382" t="s">
        <v>424</v>
      </c>
      <c r="B142" s="138"/>
      <c r="C142" s="361"/>
      <c r="D142" s="161"/>
      <c r="E142" s="61"/>
      <c r="F142" s="61"/>
      <c r="G142" s="61"/>
      <c r="H142" s="61"/>
      <c r="I142" s="61"/>
      <c r="J142" s="61"/>
      <c r="K142" s="61"/>
      <c r="L142" s="61"/>
      <c r="M142" s="61"/>
      <c r="N142" s="61"/>
      <c r="O142" s="61"/>
      <c r="P142" s="61"/>
      <c r="Q142" s="61"/>
      <c r="R142" s="61"/>
      <c r="S142" s="61"/>
      <c r="T142" s="61"/>
      <c r="U142" s="61"/>
      <c r="V142" s="61"/>
      <c r="W142" s="61"/>
      <c r="X142" s="61"/>
      <c r="Y142" s="61"/>
      <c r="Z142" s="142"/>
      <c r="AA142" s="160"/>
    </row>
    <row r="143" spans="1:27" ht="13.5">
      <c r="A143" s="382" t="s">
        <v>425</v>
      </c>
      <c r="B143" s="138"/>
      <c r="C143" s="361"/>
      <c r="D143" s="161"/>
      <c r="E143" s="61"/>
      <c r="F143" s="61"/>
      <c r="G143" s="61"/>
      <c r="H143" s="61"/>
      <c r="I143" s="61"/>
      <c r="J143" s="61"/>
      <c r="K143" s="61"/>
      <c r="L143" s="61"/>
      <c r="M143" s="61"/>
      <c r="N143" s="61"/>
      <c r="O143" s="61"/>
      <c r="P143" s="61"/>
      <c r="Q143" s="61"/>
      <c r="R143" s="61"/>
      <c r="S143" s="61"/>
      <c r="T143" s="61"/>
      <c r="U143" s="61"/>
      <c r="V143" s="61"/>
      <c r="W143" s="61"/>
      <c r="X143" s="61"/>
      <c r="Y143" s="61"/>
      <c r="Z143" s="142"/>
      <c r="AA143" s="160"/>
    </row>
    <row r="144" spans="1:27" ht="13.5">
      <c r="A144" s="382" t="s">
        <v>426</v>
      </c>
      <c r="B144" s="138"/>
      <c r="C144" s="361"/>
      <c r="D144" s="161"/>
      <c r="E144" s="61"/>
      <c r="F144" s="61"/>
      <c r="G144" s="61"/>
      <c r="H144" s="61"/>
      <c r="I144" s="61"/>
      <c r="J144" s="61"/>
      <c r="K144" s="61"/>
      <c r="L144" s="61"/>
      <c r="M144" s="61"/>
      <c r="N144" s="61"/>
      <c r="O144" s="61"/>
      <c r="P144" s="61"/>
      <c r="Q144" s="61"/>
      <c r="R144" s="61"/>
      <c r="S144" s="61"/>
      <c r="T144" s="61"/>
      <c r="U144" s="61"/>
      <c r="V144" s="61"/>
      <c r="W144" s="61"/>
      <c r="X144" s="61"/>
      <c r="Y144" s="61"/>
      <c r="Z144" s="142"/>
      <c r="AA144" s="160"/>
    </row>
    <row r="145" spans="1:27" ht="13.5">
      <c r="A145" s="382" t="s">
        <v>427</v>
      </c>
      <c r="B145" s="138"/>
      <c r="C145" s="361"/>
      <c r="D145" s="161"/>
      <c r="E145" s="61"/>
      <c r="F145" s="61"/>
      <c r="G145" s="61"/>
      <c r="H145" s="61"/>
      <c r="I145" s="61"/>
      <c r="J145" s="61"/>
      <c r="K145" s="61"/>
      <c r="L145" s="61"/>
      <c r="M145" s="61"/>
      <c r="N145" s="61"/>
      <c r="O145" s="61"/>
      <c r="P145" s="61"/>
      <c r="Q145" s="61"/>
      <c r="R145" s="61"/>
      <c r="S145" s="61"/>
      <c r="T145" s="61"/>
      <c r="U145" s="61"/>
      <c r="V145" s="61"/>
      <c r="W145" s="61"/>
      <c r="X145" s="61"/>
      <c r="Y145" s="61"/>
      <c r="Z145" s="142"/>
      <c r="AA145" s="160"/>
    </row>
    <row r="146" spans="1:27" ht="13.5">
      <c r="A146" s="382" t="s">
        <v>428</v>
      </c>
      <c r="B146" s="138"/>
      <c r="C146" s="361"/>
      <c r="D146" s="161"/>
      <c r="E146" s="61"/>
      <c r="F146" s="61"/>
      <c r="G146" s="61"/>
      <c r="H146" s="61"/>
      <c r="I146" s="61"/>
      <c r="J146" s="61"/>
      <c r="K146" s="61"/>
      <c r="L146" s="61"/>
      <c r="M146" s="61"/>
      <c r="N146" s="61"/>
      <c r="O146" s="61"/>
      <c r="P146" s="61"/>
      <c r="Q146" s="61"/>
      <c r="R146" s="61"/>
      <c r="S146" s="61"/>
      <c r="T146" s="61"/>
      <c r="U146" s="61"/>
      <c r="V146" s="61"/>
      <c r="W146" s="61"/>
      <c r="X146" s="61"/>
      <c r="Y146" s="61"/>
      <c r="Z146" s="142"/>
      <c r="AA146" s="160"/>
    </row>
    <row r="147" spans="1:27" ht="13.5">
      <c r="A147" s="382" t="s">
        <v>429</v>
      </c>
      <c r="B147" s="138"/>
      <c r="C147" s="361"/>
      <c r="D147" s="161"/>
      <c r="E147" s="61"/>
      <c r="F147" s="61"/>
      <c r="G147" s="61"/>
      <c r="H147" s="61"/>
      <c r="I147" s="61"/>
      <c r="J147" s="61"/>
      <c r="K147" s="61"/>
      <c r="L147" s="61"/>
      <c r="M147" s="61"/>
      <c r="N147" s="61"/>
      <c r="O147" s="61"/>
      <c r="P147" s="61"/>
      <c r="Q147" s="61"/>
      <c r="R147" s="61"/>
      <c r="S147" s="61"/>
      <c r="T147" s="61"/>
      <c r="U147" s="61"/>
      <c r="V147" s="61"/>
      <c r="W147" s="61"/>
      <c r="X147" s="61"/>
      <c r="Y147" s="61"/>
      <c r="Z147" s="142"/>
      <c r="AA147" s="160"/>
    </row>
    <row r="148" spans="1:27" ht="4.5" customHeight="1">
      <c r="A148" s="147"/>
      <c r="B148" s="138"/>
      <c r="C148" s="379"/>
      <c r="D148" s="380"/>
      <c r="E148" s="102"/>
      <c r="F148" s="101"/>
      <c r="G148" s="381"/>
      <c r="H148" s="102"/>
      <c r="I148" s="102"/>
      <c r="J148" s="101"/>
      <c r="K148" s="381"/>
      <c r="L148" s="102"/>
      <c r="M148" s="102"/>
      <c r="N148" s="101"/>
      <c r="O148" s="381"/>
      <c r="P148" s="102"/>
      <c r="Q148" s="102"/>
      <c r="R148" s="101"/>
      <c r="S148" s="381"/>
      <c r="T148" s="102"/>
      <c r="U148" s="102"/>
      <c r="V148" s="102"/>
      <c r="W148" s="101"/>
      <c r="X148" s="381"/>
      <c r="Y148" s="102"/>
      <c r="Z148" s="139"/>
      <c r="AA148" s="104"/>
    </row>
    <row r="149" spans="1:27" ht="13.5">
      <c r="A149" s="148" t="s">
        <v>325</v>
      </c>
      <c r="B149" s="138"/>
      <c r="C149" s="394">
        <f aca="true" t="shared" si="23" ref="C149:AA149">SUM(C150:C150)</f>
        <v>0</v>
      </c>
      <c r="D149" s="320">
        <f t="shared" si="23"/>
        <v>0</v>
      </c>
      <c r="E149" s="84">
        <f t="shared" si="23"/>
        <v>740000</v>
      </c>
      <c r="F149" s="83">
        <f t="shared" si="23"/>
        <v>740000</v>
      </c>
      <c r="G149" s="395">
        <f t="shared" si="23"/>
        <v>0</v>
      </c>
      <c r="H149" s="84">
        <f t="shared" si="23"/>
        <v>0</v>
      </c>
      <c r="I149" s="84">
        <f t="shared" si="23"/>
        <v>0</v>
      </c>
      <c r="J149" s="83">
        <f t="shared" si="23"/>
        <v>0</v>
      </c>
      <c r="K149" s="395">
        <f t="shared" si="23"/>
        <v>0</v>
      </c>
      <c r="L149" s="84">
        <f t="shared" si="23"/>
        <v>0</v>
      </c>
      <c r="M149" s="84">
        <f t="shared" si="23"/>
        <v>0</v>
      </c>
      <c r="N149" s="83">
        <f t="shared" si="23"/>
        <v>0</v>
      </c>
      <c r="O149" s="395">
        <f t="shared" si="23"/>
        <v>0</v>
      </c>
      <c r="P149" s="84">
        <f t="shared" si="23"/>
        <v>0</v>
      </c>
      <c r="Q149" s="84">
        <f t="shared" si="23"/>
        <v>0</v>
      </c>
      <c r="R149" s="83">
        <f t="shared" si="23"/>
        <v>0</v>
      </c>
      <c r="S149" s="395">
        <f t="shared" si="23"/>
        <v>0</v>
      </c>
      <c r="T149" s="84">
        <f t="shared" si="23"/>
        <v>0</v>
      </c>
      <c r="U149" s="84">
        <f t="shared" si="23"/>
        <v>0</v>
      </c>
      <c r="V149" s="84">
        <f t="shared" si="23"/>
        <v>0</v>
      </c>
      <c r="W149" s="83">
        <f t="shared" si="23"/>
        <v>0</v>
      </c>
      <c r="X149" s="395">
        <f t="shared" si="23"/>
        <v>185004</v>
      </c>
      <c r="Y149" s="84">
        <f t="shared" si="23"/>
        <v>-185004</v>
      </c>
      <c r="Z149" s="396">
        <f>+IF(X149&lt;&gt;0,+(Y149/X149)*100,0)</f>
        <v>-100</v>
      </c>
      <c r="AA149" s="86">
        <f t="shared" si="23"/>
        <v>740000</v>
      </c>
    </row>
    <row r="150" spans="1:27" ht="13.5">
      <c r="A150" s="227" t="s">
        <v>325</v>
      </c>
      <c r="B150" s="138"/>
      <c r="C150" s="361"/>
      <c r="D150" s="161"/>
      <c r="E150" s="61">
        <v>740000</v>
      </c>
      <c r="F150" s="61">
        <v>740000</v>
      </c>
      <c r="G150" s="61"/>
      <c r="H150" s="61"/>
      <c r="I150" s="61"/>
      <c r="J150" s="61"/>
      <c r="K150" s="61"/>
      <c r="L150" s="61"/>
      <c r="M150" s="61"/>
      <c r="N150" s="61"/>
      <c r="O150" s="61"/>
      <c r="P150" s="61"/>
      <c r="Q150" s="61"/>
      <c r="R150" s="61"/>
      <c r="S150" s="61"/>
      <c r="T150" s="61"/>
      <c r="U150" s="61"/>
      <c r="V150" s="61"/>
      <c r="W150" s="61"/>
      <c r="X150" s="61">
        <v>185004</v>
      </c>
      <c r="Y150" s="61">
        <v>-185004</v>
      </c>
      <c r="Z150" s="142">
        <v>-100</v>
      </c>
      <c r="AA150" s="160">
        <v>740000</v>
      </c>
    </row>
    <row r="151" spans="1:27" ht="4.5" customHeight="1">
      <c r="A151" s="147"/>
      <c r="B151" s="138"/>
      <c r="C151" s="383"/>
      <c r="D151" s="318"/>
      <c r="E151" s="61"/>
      <c r="F151" s="60"/>
      <c r="G151" s="361"/>
      <c r="H151" s="61"/>
      <c r="I151" s="61"/>
      <c r="J151" s="60"/>
      <c r="K151" s="361"/>
      <c r="L151" s="61"/>
      <c r="M151" s="61"/>
      <c r="N151" s="60"/>
      <c r="O151" s="361"/>
      <c r="P151" s="61"/>
      <c r="Q151" s="61"/>
      <c r="R151" s="60"/>
      <c r="S151" s="361"/>
      <c r="T151" s="61"/>
      <c r="U151" s="61"/>
      <c r="V151" s="61"/>
      <c r="W151" s="60"/>
      <c r="X151" s="361"/>
      <c r="Y151" s="61"/>
      <c r="Z151" s="142"/>
      <c r="AA151" s="63"/>
    </row>
    <row r="152" spans="1:27" ht="13.5">
      <c r="A152" s="148" t="s">
        <v>326</v>
      </c>
      <c r="B152" s="138"/>
      <c r="C152" s="394">
        <f aca="true" t="shared" si="24" ref="C152:AA152">SUM(C153:C153)</f>
        <v>0</v>
      </c>
      <c r="D152" s="320">
        <f t="shared" si="24"/>
        <v>0</v>
      </c>
      <c r="E152" s="84">
        <f t="shared" si="24"/>
        <v>500000</v>
      </c>
      <c r="F152" s="83">
        <f t="shared" si="24"/>
        <v>500000</v>
      </c>
      <c r="G152" s="395">
        <f t="shared" si="24"/>
        <v>336214</v>
      </c>
      <c r="H152" s="84">
        <f t="shared" si="24"/>
        <v>0</v>
      </c>
      <c r="I152" s="84">
        <f t="shared" si="24"/>
        <v>0</v>
      </c>
      <c r="J152" s="83">
        <f t="shared" si="24"/>
        <v>336214</v>
      </c>
      <c r="K152" s="395">
        <f t="shared" si="24"/>
        <v>0</v>
      </c>
      <c r="L152" s="84">
        <f t="shared" si="24"/>
        <v>0</v>
      </c>
      <c r="M152" s="84">
        <f t="shared" si="24"/>
        <v>0</v>
      </c>
      <c r="N152" s="83">
        <f t="shared" si="24"/>
        <v>0</v>
      </c>
      <c r="O152" s="395">
        <f t="shared" si="24"/>
        <v>0</v>
      </c>
      <c r="P152" s="84">
        <f t="shared" si="24"/>
        <v>0</v>
      </c>
      <c r="Q152" s="84">
        <f t="shared" si="24"/>
        <v>0</v>
      </c>
      <c r="R152" s="83">
        <f t="shared" si="24"/>
        <v>0</v>
      </c>
      <c r="S152" s="395">
        <f t="shared" si="24"/>
        <v>0</v>
      </c>
      <c r="T152" s="84">
        <f t="shared" si="24"/>
        <v>0</v>
      </c>
      <c r="U152" s="84">
        <f t="shared" si="24"/>
        <v>0</v>
      </c>
      <c r="V152" s="84">
        <f t="shared" si="24"/>
        <v>0</v>
      </c>
      <c r="W152" s="83">
        <f t="shared" si="24"/>
        <v>336214</v>
      </c>
      <c r="X152" s="395">
        <f t="shared" si="24"/>
        <v>125001</v>
      </c>
      <c r="Y152" s="84">
        <f t="shared" si="24"/>
        <v>211213</v>
      </c>
      <c r="Z152" s="396">
        <f>+IF(X152&lt;&gt;0,+(Y152/X152)*100,0)</f>
        <v>168.96904824761404</v>
      </c>
      <c r="AA152" s="86">
        <f t="shared" si="24"/>
        <v>500000</v>
      </c>
    </row>
    <row r="153" spans="1:27" ht="13.5">
      <c r="A153" s="227" t="s">
        <v>326</v>
      </c>
      <c r="B153" s="138"/>
      <c r="C153" s="361"/>
      <c r="D153" s="161"/>
      <c r="E153" s="61">
        <v>500000</v>
      </c>
      <c r="F153" s="61">
        <v>500000</v>
      </c>
      <c r="G153" s="61">
        <v>336214</v>
      </c>
      <c r="H153" s="61"/>
      <c r="I153" s="61"/>
      <c r="J153" s="61">
        <v>336214</v>
      </c>
      <c r="K153" s="61"/>
      <c r="L153" s="61"/>
      <c r="M153" s="61"/>
      <c r="N153" s="61"/>
      <c r="O153" s="61"/>
      <c r="P153" s="61"/>
      <c r="Q153" s="61"/>
      <c r="R153" s="61"/>
      <c r="S153" s="61"/>
      <c r="T153" s="61"/>
      <c r="U153" s="61"/>
      <c r="V153" s="61"/>
      <c r="W153" s="61">
        <v>336214</v>
      </c>
      <c r="X153" s="61">
        <v>125001</v>
      </c>
      <c r="Y153" s="61">
        <v>211213</v>
      </c>
      <c r="Z153" s="142">
        <v>168.97</v>
      </c>
      <c r="AA153" s="160">
        <v>500000</v>
      </c>
    </row>
    <row r="154" spans="1:27" ht="4.5" customHeight="1">
      <c r="A154" s="147"/>
      <c r="B154" s="138"/>
      <c r="C154" s="383"/>
      <c r="D154" s="318"/>
      <c r="E154" s="61"/>
      <c r="F154" s="60"/>
      <c r="G154" s="361"/>
      <c r="H154" s="61"/>
      <c r="I154" s="61"/>
      <c r="J154" s="60"/>
      <c r="K154" s="361"/>
      <c r="L154" s="61"/>
      <c r="M154" s="61"/>
      <c r="N154" s="60"/>
      <c r="O154" s="361"/>
      <c r="P154" s="61"/>
      <c r="Q154" s="61"/>
      <c r="R154" s="60"/>
      <c r="S154" s="361"/>
      <c r="T154" s="61"/>
      <c r="U154" s="61"/>
      <c r="V154" s="61"/>
      <c r="W154" s="60"/>
      <c r="X154" s="361"/>
      <c r="Y154" s="61"/>
      <c r="Z154" s="142"/>
      <c r="AA154" s="63"/>
    </row>
    <row r="155" spans="1:27" ht="13.5">
      <c r="A155" s="148" t="s">
        <v>327</v>
      </c>
      <c r="B155" s="138"/>
      <c r="C155" s="394">
        <f aca="true" t="shared" si="25" ref="C155:AA155">SUM(C156:C156)</f>
        <v>0</v>
      </c>
      <c r="D155" s="320">
        <f t="shared" si="25"/>
        <v>0</v>
      </c>
      <c r="E155" s="84">
        <f t="shared" si="25"/>
        <v>2200000</v>
      </c>
      <c r="F155" s="83">
        <f t="shared" si="25"/>
        <v>2200000</v>
      </c>
      <c r="G155" s="395">
        <f t="shared" si="25"/>
        <v>0</v>
      </c>
      <c r="H155" s="84">
        <f t="shared" si="25"/>
        <v>0</v>
      </c>
      <c r="I155" s="84">
        <f t="shared" si="25"/>
        <v>0</v>
      </c>
      <c r="J155" s="83">
        <f t="shared" si="25"/>
        <v>0</v>
      </c>
      <c r="K155" s="395">
        <f t="shared" si="25"/>
        <v>0</v>
      </c>
      <c r="L155" s="84">
        <f t="shared" si="25"/>
        <v>0</v>
      </c>
      <c r="M155" s="84">
        <f t="shared" si="25"/>
        <v>0</v>
      </c>
      <c r="N155" s="83">
        <f t="shared" si="25"/>
        <v>0</v>
      </c>
      <c r="O155" s="395">
        <f t="shared" si="25"/>
        <v>0</v>
      </c>
      <c r="P155" s="84">
        <f t="shared" si="25"/>
        <v>0</v>
      </c>
      <c r="Q155" s="84">
        <f t="shared" si="25"/>
        <v>0</v>
      </c>
      <c r="R155" s="83">
        <f t="shared" si="25"/>
        <v>0</v>
      </c>
      <c r="S155" s="395">
        <f t="shared" si="25"/>
        <v>0</v>
      </c>
      <c r="T155" s="84">
        <f t="shared" si="25"/>
        <v>0</v>
      </c>
      <c r="U155" s="84">
        <f t="shared" si="25"/>
        <v>0</v>
      </c>
      <c r="V155" s="84">
        <f t="shared" si="25"/>
        <v>0</v>
      </c>
      <c r="W155" s="83">
        <f t="shared" si="25"/>
        <v>0</v>
      </c>
      <c r="X155" s="395">
        <f t="shared" si="25"/>
        <v>549999</v>
      </c>
      <c r="Y155" s="84">
        <f t="shared" si="25"/>
        <v>-549999</v>
      </c>
      <c r="Z155" s="396">
        <f>+IF(X155&lt;&gt;0,+(Y155/X155)*100,0)</f>
        <v>-100</v>
      </c>
      <c r="AA155" s="86">
        <f t="shared" si="25"/>
        <v>2200000</v>
      </c>
    </row>
    <row r="156" spans="1:27" ht="13.5">
      <c r="A156" s="227" t="s">
        <v>327</v>
      </c>
      <c r="B156" s="138"/>
      <c r="C156" s="361"/>
      <c r="D156" s="161"/>
      <c r="E156" s="61">
        <v>2200000</v>
      </c>
      <c r="F156" s="61">
        <v>2200000</v>
      </c>
      <c r="G156" s="61"/>
      <c r="H156" s="61"/>
      <c r="I156" s="61"/>
      <c r="J156" s="61"/>
      <c r="K156" s="61"/>
      <c r="L156" s="61"/>
      <c r="M156" s="61"/>
      <c r="N156" s="61"/>
      <c r="O156" s="61"/>
      <c r="P156" s="61"/>
      <c r="Q156" s="61"/>
      <c r="R156" s="61"/>
      <c r="S156" s="61"/>
      <c r="T156" s="61"/>
      <c r="U156" s="61"/>
      <c r="V156" s="61"/>
      <c r="W156" s="61"/>
      <c r="X156" s="61">
        <v>549999</v>
      </c>
      <c r="Y156" s="61">
        <v>-549999</v>
      </c>
      <c r="Z156" s="142">
        <v>-100</v>
      </c>
      <c r="AA156" s="160">
        <v>2200000</v>
      </c>
    </row>
    <row r="157" spans="1:27" ht="4.5" customHeight="1">
      <c r="A157" s="147"/>
      <c r="B157" s="138"/>
      <c r="C157" s="383"/>
      <c r="D157" s="318"/>
      <c r="E157" s="61"/>
      <c r="F157" s="60"/>
      <c r="G157" s="361"/>
      <c r="H157" s="61"/>
      <c r="I157" s="61"/>
      <c r="J157" s="60"/>
      <c r="K157" s="361"/>
      <c r="L157" s="61"/>
      <c r="M157" s="61"/>
      <c r="N157" s="60"/>
      <c r="O157" s="361"/>
      <c r="P157" s="61"/>
      <c r="Q157" s="61"/>
      <c r="R157" s="60"/>
      <c r="S157" s="361"/>
      <c r="T157" s="61"/>
      <c r="U157" s="61"/>
      <c r="V157" s="61"/>
      <c r="W157" s="60"/>
      <c r="X157" s="361"/>
      <c r="Y157" s="61"/>
      <c r="Z157" s="142"/>
      <c r="AA157" s="63"/>
    </row>
    <row r="158" spans="1:27" ht="13.5">
      <c r="A158" s="148" t="s">
        <v>328</v>
      </c>
      <c r="B158" s="138"/>
      <c r="C158" s="394">
        <f aca="true" t="shared" si="26" ref="C158:AA158">SUM(C159:C159)</f>
        <v>0</v>
      </c>
      <c r="D158" s="320">
        <f t="shared" si="26"/>
        <v>0</v>
      </c>
      <c r="E158" s="84">
        <f t="shared" si="26"/>
        <v>2000000</v>
      </c>
      <c r="F158" s="83">
        <f t="shared" si="26"/>
        <v>2000000</v>
      </c>
      <c r="G158" s="395">
        <f t="shared" si="26"/>
        <v>0</v>
      </c>
      <c r="H158" s="84">
        <f t="shared" si="26"/>
        <v>0</v>
      </c>
      <c r="I158" s="84">
        <f t="shared" si="26"/>
        <v>0</v>
      </c>
      <c r="J158" s="83">
        <f t="shared" si="26"/>
        <v>0</v>
      </c>
      <c r="K158" s="395">
        <f t="shared" si="26"/>
        <v>0</v>
      </c>
      <c r="L158" s="84">
        <f t="shared" si="26"/>
        <v>0</v>
      </c>
      <c r="M158" s="84">
        <f t="shared" si="26"/>
        <v>0</v>
      </c>
      <c r="N158" s="83">
        <f t="shared" si="26"/>
        <v>0</v>
      </c>
      <c r="O158" s="395">
        <f t="shared" si="26"/>
        <v>0</v>
      </c>
      <c r="P158" s="84">
        <f t="shared" si="26"/>
        <v>0</v>
      </c>
      <c r="Q158" s="84">
        <f t="shared" si="26"/>
        <v>0</v>
      </c>
      <c r="R158" s="83">
        <f t="shared" si="26"/>
        <v>0</v>
      </c>
      <c r="S158" s="395">
        <f t="shared" si="26"/>
        <v>0</v>
      </c>
      <c r="T158" s="84">
        <f t="shared" si="26"/>
        <v>0</v>
      </c>
      <c r="U158" s="84">
        <f t="shared" si="26"/>
        <v>0</v>
      </c>
      <c r="V158" s="84">
        <f t="shared" si="26"/>
        <v>0</v>
      </c>
      <c r="W158" s="83">
        <f t="shared" si="26"/>
        <v>0</v>
      </c>
      <c r="X158" s="395">
        <f t="shared" si="26"/>
        <v>500001</v>
      </c>
      <c r="Y158" s="84">
        <f t="shared" si="26"/>
        <v>-500001</v>
      </c>
      <c r="Z158" s="396">
        <f>+IF(X158&lt;&gt;0,+(Y158/X158)*100,0)</f>
        <v>-100</v>
      </c>
      <c r="AA158" s="86">
        <f t="shared" si="26"/>
        <v>2000000</v>
      </c>
    </row>
    <row r="159" spans="1:27" ht="13.5">
      <c r="A159" s="227" t="s">
        <v>328</v>
      </c>
      <c r="B159" s="138"/>
      <c r="C159" s="361"/>
      <c r="D159" s="161"/>
      <c r="E159" s="61">
        <v>2000000</v>
      </c>
      <c r="F159" s="61">
        <v>2000000</v>
      </c>
      <c r="G159" s="61"/>
      <c r="H159" s="61"/>
      <c r="I159" s="61"/>
      <c r="J159" s="61"/>
      <c r="K159" s="61"/>
      <c r="L159" s="61"/>
      <c r="M159" s="61"/>
      <c r="N159" s="61"/>
      <c r="O159" s="61"/>
      <c r="P159" s="61"/>
      <c r="Q159" s="61"/>
      <c r="R159" s="61"/>
      <c r="S159" s="61"/>
      <c r="T159" s="61"/>
      <c r="U159" s="61"/>
      <c r="V159" s="61"/>
      <c r="W159" s="61"/>
      <c r="X159" s="61">
        <v>500001</v>
      </c>
      <c r="Y159" s="61">
        <v>-500001</v>
      </c>
      <c r="Z159" s="142">
        <v>-100</v>
      </c>
      <c r="AA159" s="160">
        <v>2000000</v>
      </c>
    </row>
    <row r="160" spans="1:27" ht="4.5" customHeight="1">
      <c r="A160" s="147"/>
      <c r="B160" s="138"/>
      <c r="C160" s="383"/>
      <c r="D160" s="318"/>
      <c r="E160" s="61"/>
      <c r="F160" s="60"/>
      <c r="G160" s="361"/>
      <c r="H160" s="61"/>
      <c r="I160" s="61"/>
      <c r="J160" s="60"/>
      <c r="K160" s="361"/>
      <c r="L160" s="61"/>
      <c r="M160" s="61"/>
      <c r="N160" s="60"/>
      <c r="O160" s="361"/>
      <c r="P160" s="61"/>
      <c r="Q160" s="61"/>
      <c r="R160" s="60"/>
      <c r="S160" s="361"/>
      <c r="T160" s="61"/>
      <c r="U160" s="61"/>
      <c r="V160" s="61"/>
      <c r="W160" s="60"/>
      <c r="X160" s="361"/>
      <c r="Y160" s="61"/>
      <c r="Z160" s="142"/>
      <c r="AA160" s="63"/>
    </row>
    <row r="161" spans="1:27" ht="13.5">
      <c r="A161" s="148" t="s">
        <v>329</v>
      </c>
      <c r="B161" s="138"/>
      <c r="C161" s="394">
        <f aca="true" t="shared" si="27" ref="C161:AA161">SUM(C162:C162)</f>
        <v>0</v>
      </c>
      <c r="D161" s="320">
        <f t="shared" si="27"/>
        <v>0</v>
      </c>
      <c r="E161" s="84">
        <f t="shared" si="27"/>
        <v>0</v>
      </c>
      <c r="F161" s="83">
        <f t="shared" si="27"/>
        <v>0</v>
      </c>
      <c r="G161" s="395">
        <f t="shared" si="27"/>
        <v>0</v>
      </c>
      <c r="H161" s="84">
        <f t="shared" si="27"/>
        <v>0</v>
      </c>
      <c r="I161" s="84">
        <f t="shared" si="27"/>
        <v>0</v>
      </c>
      <c r="J161" s="83">
        <f t="shared" si="27"/>
        <v>0</v>
      </c>
      <c r="K161" s="395">
        <f t="shared" si="27"/>
        <v>0</v>
      </c>
      <c r="L161" s="84">
        <f t="shared" si="27"/>
        <v>0</v>
      </c>
      <c r="M161" s="84">
        <f t="shared" si="27"/>
        <v>0</v>
      </c>
      <c r="N161" s="83">
        <f t="shared" si="27"/>
        <v>0</v>
      </c>
      <c r="O161" s="395">
        <f t="shared" si="27"/>
        <v>0</v>
      </c>
      <c r="P161" s="84">
        <f t="shared" si="27"/>
        <v>0</v>
      </c>
      <c r="Q161" s="84">
        <f t="shared" si="27"/>
        <v>0</v>
      </c>
      <c r="R161" s="83">
        <f t="shared" si="27"/>
        <v>0</v>
      </c>
      <c r="S161" s="395">
        <f t="shared" si="27"/>
        <v>0</v>
      </c>
      <c r="T161" s="84">
        <f t="shared" si="27"/>
        <v>0</v>
      </c>
      <c r="U161" s="84">
        <f t="shared" si="27"/>
        <v>0</v>
      </c>
      <c r="V161" s="84">
        <f t="shared" si="27"/>
        <v>0</v>
      </c>
      <c r="W161" s="83">
        <f t="shared" si="27"/>
        <v>0</v>
      </c>
      <c r="X161" s="395">
        <f t="shared" si="27"/>
        <v>0</v>
      </c>
      <c r="Y161" s="84">
        <f t="shared" si="27"/>
        <v>0</v>
      </c>
      <c r="Z161" s="396">
        <f>+IF(X161&lt;&gt;0,+(Y161/X161)*100,0)</f>
        <v>0</v>
      </c>
      <c r="AA161" s="86">
        <f t="shared" si="27"/>
        <v>0</v>
      </c>
    </row>
    <row r="162" spans="1:27" ht="13.5">
      <c r="A162" s="227" t="s">
        <v>329</v>
      </c>
      <c r="B162" s="138"/>
      <c r="C162" s="361"/>
      <c r="D162" s="161"/>
      <c r="E162" s="61"/>
      <c r="F162" s="61"/>
      <c r="G162" s="61"/>
      <c r="H162" s="61"/>
      <c r="I162" s="61"/>
      <c r="J162" s="61"/>
      <c r="K162" s="61"/>
      <c r="L162" s="61"/>
      <c r="M162" s="61"/>
      <c r="N162" s="61"/>
      <c r="O162" s="61"/>
      <c r="P162" s="61"/>
      <c r="Q162" s="61"/>
      <c r="R162" s="61"/>
      <c r="S162" s="61"/>
      <c r="T162" s="61"/>
      <c r="U162" s="61"/>
      <c r="V162" s="61"/>
      <c r="W162" s="61"/>
      <c r="X162" s="61"/>
      <c r="Y162" s="61"/>
      <c r="Z162" s="142"/>
      <c r="AA162" s="160"/>
    </row>
    <row r="163" spans="1:27" ht="4.5" customHeight="1">
      <c r="A163" s="147"/>
      <c r="B163" s="138"/>
      <c r="C163" s="383"/>
      <c r="D163" s="318"/>
      <c r="E163" s="61"/>
      <c r="F163" s="60"/>
      <c r="G163" s="361"/>
      <c r="H163" s="61"/>
      <c r="I163" s="61"/>
      <c r="J163" s="60"/>
      <c r="K163" s="361"/>
      <c r="L163" s="61"/>
      <c r="M163" s="61"/>
      <c r="N163" s="60"/>
      <c r="O163" s="361"/>
      <c r="P163" s="61"/>
      <c r="Q163" s="61"/>
      <c r="R163" s="60"/>
      <c r="S163" s="361"/>
      <c r="T163" s="61"/>
      <c r="U163" s="61"/>
      <c r="V163" s="61"/>
      <c r="W163" s="60"/>
      <c r="X163" s="361"/>
      <c r="Y163" s="61"/>
      <c r="Z163" s="142"/>
      <c r="AA163" s="63"/>
    </row>
    <row r="164" spans="1:27" ht="13.5">
      <c r="A164" s="148" t="s">
        <v>330</v>
      </c>
      <c r="B164" s="138"/>
      <c r="C164" s="394">
        <f aca="true" t="shared" si="28" ref="C164:AA164">SUM(C165:C165)</f>
        <v>0</v>
      </c>
      <c r="D164" s="320">
        <f t="shared" si="28"/>
        <v>0</v>
      </c>
      <c r="E164" s="84">
        <f t="shared" si="28"/>
        <v>0</v>
      </c>
      <c r="F164" s="83">
        <f t="shared" si="28"/>
        <v>0</v>
      </c>
      <c r="G164" s="395">
        <f t="shared" si="28"/>
        <v>0</v>
      </c>
      <c r="H164" s="84">
        <f t="shared" si="28"/>
        <v>0</v>
      </c>
      <c r="I164" s="84">
        <f t="shared" si="28"/>
        <v>0</v>
      </c>
      <c r="J164" s="83">
        <f t="shared" si="28"/>
        <v>0</v>
      </c>
      <c r="K164" s="395">
        <f t="shared" si="28"/>
        <v>0</v>
      </c>
      <c r="L164" s="84">
        <f t="shared" si="28"/>
        <v>0</v>
      </c>
      <c r="M164" s="84">
        <f t="shared" si="28"/>
        <v>0</v>
      </c>
      <c r="N164" s="83">
        <f t="shared" si="28"/>
        <v>0</v>
      </c>
      <c r="O164" s="395">
        <f t="shared" si="28"/>
        <v>0</v>
      </c>
      <c r="P164" s="84">
        <f t="shared" si="28"/>
        <v>0</v>
      </c>
      <c r="Q164" s="84">
        <f t="shared" si="28"/>
        <v>0</v>
      </c>
      <c r="R164" s="83">
        <f t="shared" si="28"/>
        <v>0</v>
      </c>
      <c r="S164" s="395">
        <f t="shared" si="28"/>
        <v>0</v>
      </c>
      <c r="T164" s="84">
        <f t="shared" si="28"/>
        <v>0</v>
      </c>
      <c r="U164" s="84">
        <f t="shared" si="28"/>
        <v>0</v>
      </c>
      <c r="V164" s="84">
        <f t="shared" si="28"/>
        <v>0</v>
      </c>
      <c r="W164" s="83">
        <f t="shared" si="28"/>
        <v>0</v>
      </c>
      <c r="X164" s="395">
        <f t="shared" si="28"/>
        <v>0</v>
      </c>
      <c r="Y164" s="84">
        <f t="shared" si="28"/>
        <v>0</v>
      </c>
      <c r="Z164" s="396">
        <f t="shared" si="28"/>
        <v>0</v>
      </c>
      <c r="AA164" s="86">
        <f t="shared" si="28"/>
        <v>0</v>
      </c>
    </row>
    <row r="165" spans="1:27" ht="13.5">
      <c r="A165" s="227" t="s">
        <v>330</v>
      </c>
      <c r="B165" s="138"/>
      <c r="C165" s="361"/>
      <c r="D165" s="161"/>
      <c r="E165" s="61"/>
      <c r="F165" s="61"/>
      <c r="G165" s="61"/>
      <c r="H165" s="61"/>
      <c r="I165" s="61"/>
      <c r="J165" s="61"/>
      <c r="K165" s="61"/>
      <c r="L165" s="61"/>
      <c r="M165" s="61"/>
      <c r="N165" s="61"/>
      <c r="O165" s="61"/>
      <c r="P165" s="61"/>
      <c r="Q165" s="61"/>
      <c r="R165" s="61"/>
      <c r="S165" s="61"/>
      <c r="T165" s="61"/>
      <c r="U165" s="61"/>
      <c r="V165" s="61"/>
      <c r="W165" s="61"/>
      <c r="X165" s="61"/>
      <c r="Y165" s="61"/>
      <c r="Z165" s="142"/>
      <c r="AA165" s="160"/>
    </row>
    <row r="166" spans="1:27" ht="4.5" customHeight="1">
      <c r="A166" s="147"/>
      <c r="B166" s="138"/>
      <c r="C166" s="383"/>
      <c r="D166" s="318"/>
      <c r="E166" s="61"/>
      <c r="F166" s="60"/>
      <c r="G166" s="361"/>
      <c r="H166" s="61"/>
      <c r="I166" s="61"/>
      <c r="J166" s="60"/>
      <c r="K166" s="361"/>
      <c r="L166" s="61"/>
      <c r="M166" s="61"/>
      <c r="N166" s="60"/>
      <c r="O166" s="361"/>
      <c r="P166" s="61"/>
      <c r="Q166" s="61"/>
      <c r="R166" s="60"/>
      <c r="S166" s="361"/>
      <c r="T166" s="61"/>
      <c r="U166" s="61"/>
      <c r="V166" s="61"/>
      <c r="W166" s="60"/>
      <c r="X166" s="361"/>
      <c r="Y166" s="61"/>
      <c r="Z166" s="142"/>
      <c r="AA166" s="63"/>
    </row>
    <row r="167" spans="1:27" ht="13.5">
      <c r="A167" s="150" t="s">
        <v>430</v>
      </c>
      <c r="B167" s="151"/>
      <c r="C167" s="397">
        <f aca="true" t="shared" si="29" ref="C167:Y167">C6+C74+C103+C110+C118+C136+C139+C149+C152+C155+C158+C161+C164</f>
        <v>0</v>
      </c>
      <c r="D167" s="342">
        <f t="shared" si="29"/>
        <v>0</v>
      </c>
      <c r="E167" s="262">
        <f t="shared" si="29"/>
        <v>5940000</v>
      </c>
      <c r="F167" s="343">
        <f t="shared" si="29"/>
        <v>5940000</v>
      </c>
      <c r="G167" s="398">
        <f t="shared" si="29"/>
        <v>1023901</v>
      </c>
      <c r="H167" s="262">
        <f t="shared" si="29"/>
        <v>0</v>
      </c>
      <c r="I167" s="262">
        <f t="shared" si="29"/>
        <v>0</v>
      </c>
      <c r="J167" s="343">
        <f t="shared" si="29"/>
        <v>1023901</v>
      </c>
      <c r="K167" s="398">
        <f t="shared" si="29"/>
        <v>0</v>
      </c>
      <c r="L167" s="262">
        <f t="shared" si="29"/>
        <v>0</v>
      </c>
      <c r="M167" s="262">
        <f t="shared" si="29"/>
        <v>0</v>
      </c>
      <c r="N167" s="343">
        <f t="shared" si="29"/>
        <v>0</v>
      </c>
      <c r="O167" s="398">
        <f t="shared" si="29"/>
        <v>0</v>
      </c>
      <c r="P167" s="262">
        <f t="shared" si="29"/>
        <v>0</v>
      </c>
      <c r="Q167" s="262">
        <f t="shared" si="29"/>
        <v>0</v>
      </c>
      <c r="R167" s="343">
        <f t="shared" si="29"/>
        <v>0</v>
      </c>
      <c r="S167" s="398">
        <f t="shared" si="29"/>
        <v>0</v>
      </c>
      <c r="T167" s="262">
        <f t="shared" si="29"/>
        <v>0</v>
      </c>
      <c r="U167" s="262">
        <f t="shared" si="29"/>
        <v>0</v>
      </c>
      <c r="V167" s="262">
        <f t="shared" si="29"/>
        <v>0</v>
      </c>
      <c r="W167" s="343">
        <f t="shared" si="29"/>
        <v>1023901</v>
      </c>
      <c r="X167" s="398">
        <f t="shared" si="29"/>
        <v>1485006</v>
      </c>
      <c r="Y167" s="262">
        <f t="shared" si="29"/>
        <v>-461105</v>
      </c>
      <c r="Z167" s="263">
        <f>+IF(X167&lt;&gt;0,+(Y167/X167)*100,0)</f>
        <v>-31.050716293402182</v>
      </c>
      <c r="AA167" s="281">
        <f>AA6+AA74+AA103+AA110+AA118+AA136+AA139+AA149+AA152+AA155+AA158+AA161+AA164</f>
        <v>5940000</v>
      </c>
    </row>
    <row r="168" spans="1:27" ht="12.75">
      <c r="A168" s="399"/>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row>
    <row r="169" spans="1:27" ht="13.5">
      <c r="A169" s="357" t="s">
        <v>458</v>
      </c>
      <c r="B169" s="120"/>
      <c r="C169" s="120"/>
      <c r="D169" s="120"/>
      <c r="E169" s="120"/>
      <c r="F169" s="400"/>
      <c r="G169" s="401"/>
      <c r="H169" s="120"/>
      <c r="I169" s="120"/>
      <c r="J169" s="400"/>
      <c r="K169" s="401"/>
      <c r="L169" s="120"/>
      <c r="M169" s="120"/>
      <c r="N169" s="400"/>
      <c r="O169" s="401"/>
      <c r="P169" s="120"/>
      <c r="Q169" s="120"/>
      <c r="R169" s="400"/>
      <c r="S169" s="401"/>
      <c r="T169" s="120"/>
      <c r="U169" s="120"/>
      <c r="V169" s="120"/>
      <c r="W169" s="400"/>
      <c r="X169" s="401"/>
      <c r="Y169" s="120"/>
      <c r="Z169" s="120"/>
      <c r="AA169" s="120"/>
    </row>
    <row r="170" spans="1:27" ht="13.5">
      <c r="A170" s="358" t="s">
        <v>480</v>
      </c>
      <c r="B170" s="120"/>
      <c r="C170" s="120"/>
      <c r="D170" s="120"/>
      <c r="E170" s="120"/>
      <c r="F170" s="400"/>
      <c r="G170" s="401"/>
      <c r="H170" s="120"/>
      <c r="I170" s="120"/>
      <c r="J170" s="400"/>
      <c r="K170" s="401"/>
      <c r="L170" s="120"/>
      <c r="M170" s="120"/>
      <c r="N170" s="400"/>
      <c r="O170" s="401"/>
      <c r="P170" s="120"/>
      <c r="Q170" s="120"/>
      <c r="R170" s="400"/>
      <c r="S170" s="401"/>
      <c r="T170" s="120"/>
      <c r="U170" s="120"/>
      <c r="V170" s="120"/>
      <c r="W170" s="400"/>
      <c r="X170" s="401"/>
      <c r="Y170" s="120"/>
      <c r="Z170" s="120"/>
      <c r="AA170" s="120"/>
    </row>
  </sheetData>
  <sheetProtection/>
  <mergeCells count="3">
    <mergeCell ref="A1:AA1"/>
    <mergeCell ref="D2:F2"/>
    <mergeCell ref="G2:AA2"/>
  </mergeCells>
  <printOptions horizontalCentered="1"/>
  <pageMargins left="0.551181102362205" right="0.22" top="0.27" bottom="0.32" header="0.31496062992126" footer="0.31496062992126"/>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Kgothatso Matlala</cp:lastModifiedBy>
  <dcterms:created xsi:type="dcterms:W3CDTF">2019-11-15T12:18:57Z</dcterms:created>
  <dcterms:modified xsi:type="dcterms:W3CDTF">2019-11-15T12:54:40Z</dcterms:modified>
  <cp:category/>
  <cp:version/>
  <cp:contentType/>
  <cp:contentStatus/>
</cp:coreProperties>
</file>